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20" windowHeight="1500" activeTab="0"/>
  </bookViews>
  <sheets>
    <sheet name="дох. 2020 ДУМА" sheetId="1" r:id="rId1"/>
  </sheets>
  <definedNames/>
  <calcPr fullCalcOnLoad="1"/>
</workbook>
</file>

<file path=xl/sharedStrings.xml><?xml version="1.0" encoding="utf-8"?>
<sst xmlns="http://schemas.openxmlformats.org/spreadsheetml/2006/main" count="252" uniqueCount="203">
  <si>
    <t>000 1 09 00000 00 0000 000</t>
  </si>
  <si>
    <t>Задолженность и перерасчеты по отмененным налогам, сборам и иным обязательным платежам</t>
  </si>
  <si>
    <t>по кодам классификации доходов бюджетов</t>
  </si>
  <si>
    <t>Исполнение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</si>
  <si>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</si>
  <si>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</si>
  <si>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</si>
  <si>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Иные межбюджетные трансферты</t>
  </si>
  <si>
    <t>Земельный налог</t>
  </si>
  <si>
    <t>Налог на доходы физических лиц</t>
  </si>
  <si>
    <t>Налоги на имущество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</si>
  <si>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</si>
  <si>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</si>
  <si>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000 1 01 02000 01 0000 110 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</si>
  <si>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</si>
  <si>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</si>
  <si>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</si>
  <si>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000 1 06 00000 00 0000 000</t>
  </si>
  <si>
    <t>000 1 08 00000 00 0000 000</t>
  </si>
  <si>
    <t>Государственная пошлина</t>
  </si>
  <si>
    <t>000 1 11 00000 00 0000 000</t>
  </si>
  <si>
    <t>000 1 11 05000 00 0000 120</t>
  </si>
  <si>
    <t xml:space="preserve">Платежи от государственных и муниципальных унитарных предприятий </t>
  </si>
  <si>
    <t>000 1 12 00000 00 0000 000</t>
  </si>
  <si>
    <t>000 1 13 00000 00 0000 000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</si>
  <si>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</si>
  <si>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</si>
  <si>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</si>
  <si>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</si>
  <si>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000 1 00 00000 00 0000 000</t>
  </si>
  <si>
    <t>Единый сельскохозяйственный налог</t>
  </si>
  <si>
    <t>000 1 06 01000 00 0000 110</t>
  </si>
  <si>
    <t>000 1 06 06000 00 0000 110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</si>
  <si>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</si>
  <si>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</si>
  <si>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</si>
  <si>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Налоги на совокупный доход</t>
  </si>
  <si>
    <t>Итого доходов</t>
  </si>
  <si>
    <t>000 2 00 00000 00 0000 000</t>
  </si>
  <si>
    <t>000 1 11 09000 00 0000 120</t>
  </si>
  <si>
    <t xml:space="preserve">Безвозмездные поступления </t>
  </si>
  <si>
    <t>Субвенции  бюджетам  городских округов на выполнение передаваемых полномочий субъектов Российской Федерации</t>
  </si>
  <si>
    <t xml:space="preserve">  </t>
  </si>
  <si>
    <t>000 1 05 02000 02 0000 110</t>
  </si>
  <si>
    <t>Налоговые и неналоговые доходы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</si>
  <si>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</si>
  <si>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</si>
  <si>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</si>
  <si>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000 1 05 04000 02 0000 110</t>
  </si>
  <si>
    <t>Налог, взимаемый в связи с применением патентной системы налогообложения</t>
  </si>
  <si>
    <t>Уточнен-ный план</t>
  </si>
  <si>
    <t>000 2 02 00000 00 0000 000</t>
  </si>
  <si>
    <t>Безвозмездные поступления от других бюджетов бюджетной системы Российской Федерации</t>
  </si>
  <si>
    <t>в том числе:</t>
  </si>
  <si>
    <t>000 1 11 07000 00 0000 120</t>
  </si>
  <si>
    <t>Платежи при пользовании природными ресурсами</t>
  </si>
  <si>
    <t>000 1 14 00000 00 0000 000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</si>
  <si>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</si>
  <si>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</si>
  <si>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</si>
  <si>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Код бюджетной классификации Российской Федерации</t>
  </si>
  <si>
    <t>Наименование показателей</t>
  </si>
  <si>
    <t>(тыс. рублей)</t>
  </si>
  <si>
    <t>000 1 12 01000 01 0000 120</t>
  </si>
  <si>
    <t>Плата за негативное воздействие на окружающую среду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</si>
  <si>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</si>
  <si>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</si>
  <si>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</si>
  <si>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</si>
  <si>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000 1 14 02000 00 0000 000</t>
  </si>
  <si>
    <t>000 1 14 06000 00 0000 430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</si>
  <si>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</si>
  <si>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</si>
  <si>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</si>
  <si>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</si>
  <si>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</si>
  <si>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</si>
  <si>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</si>
  <si>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</si>
  <si>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000 2 07 00000 00 0000 000</t>
  </si>
  <si>
    <t xml:space="preserve"> доходов бюджета городского округа город Михайловка  Волгоградской области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</si>
  <si>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</si>
  <si>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</si>
  <si>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</si>
  <si>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</si>
  <si>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</si>
  <si>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</si>
  <si>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</si>
  <si>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Дотации бюджетам городских округов на поддержку мер по обеспечению сбалансированности бюджетов</t>
  </si>
  <si>
    <t>% исполне- ния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</si>
  <si>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автотранспортных средств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</si>
  <si>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</si>
  <si>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</si>
  <si>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</si>
  <si>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</si>
  <si>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</si>
  <si>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</si>
  <si>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000 1 05 01000 00 0000 110</t>
  </si>
  <si>
    <t>Налог, взимаемый в связи с применением упрощенной системы налогообложения</t>
  </si>
  <si>
    <t>000 2 02 10000 00 0000 150</t>
  </si>
  <si>
    <t>000 2 02 15002 04 0000 150</t>
  </si>
  <si>
    <t>Дотация на поддержку мер по обеспечению сбалансированности местных бюджетов для решения отдельных вопросов местного значения в связи с реализацией местных инициатив населения</t>
  </si>
  <si>
    <t>000 2 02 20041 04 0000 150</t>
  </si>
  <si>
    <t>000 2 02 20000 00 0000 150</t>
  </si>
  <si>
    <t>Реализация мероприятий в сфере дорожной деятельности с целью организации освещения улично-дорожной сети</t>
  </si>
  <si>
    <t>000 2 02 25519 04 0000 150</t>
  </si>
  <si>
    <t>000 2 02 25527 04 0000 150</t>
  </si>
  <si>
    <t>000 2 02 25555 04 0000 150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</si>
  <si>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</si>
  <si>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000 2 02 29999 04 0000 150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</si>
  <si>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</si>
  <si>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000 2 02 30000 00 0000 150</t>
  </si>
  <si>
    <t>000 2 02 30022 04 0000 150</t>
  </si>
  <si>
    <t>000 2 02 30024 04 0000 150</t>
  </si>
  <si>
    <t>000 2 02 30027 04 0000 150</t>
  </si>
  <si>
    <t>000 2 02 30029 04 0000 150</t>
  </si>
  <si>
    <t>000 2 02 35930 04 0000 150</t>
  </si>
  <si>
    <t>000 2 02 40000 00 0000 150</t>
  </si>
  <si>
    <t>000 2 02 45519 04 0000 150</t>
  </si>
  <si>
    <t>000 2 02 45550 04 0000 150</t>
  </si>
  <si>
    <t>Межбюджетные трансферты, передаваемые бюджетам городских округов на поддержку отрасли культуры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</si>
  <si>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</si>
  <si>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000 2 02 49999 04 0000 150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</si>
  <si>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</si>
  <si>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000 2 19 60010 04 0000 150</t>
  </si>
  <si>
    <t>Доходы от оказания платных услуг и компенсации затрат государства</t>
  </si>
  <si>
    <t>Субсидии бюджетам городских округов на реализацию программ формирования современной городской среды</t>
  </si>
  <si>
    <t>Субвенции из областного бюджета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</si>
  <si>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000 2 07 04020 04 0000 150</t>
  </si>
  <si>
    <t>000 2 07 04050 04 0000 150</t>
  </si>
  <si>
    <t>Приложение № 1 
к Решению Михайловской городской Думы Волгоградской области
"Об исполнении бюджета городского округа
 город Михайловка  Волгоградской области за 2020 год"</t>
  </si>
  <si>
    <t>за 2020 год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</si>
  <si>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</si>
  <si>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</si>
  <si>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</si>
  <si>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</si>
  <si>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</si>
  <si>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</si>
  <si>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</si>
  <si>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</si>
  <si>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</si>
  <si>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</si>
  <si>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10 месяцев 2020 года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</si>
  <si>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предотвращением влияния ухудшения экономической ситуации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</si>
  <si>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специальной техники для обеспечения первичных мер пожарной безопасности</t>
  </si>
  <si>
    <t>Субсидии бюджетам муниципальных образований Волгоградской области на реализацию мероприятий в сфере дорожной деятельности на 2020 год и на плановый период 2021 и 2022 годов</t>
  </si>
  <si>
    <t>000 2 02 20077 04 0000 150</t>
  </si>
  <si>
    <t>Субсидии из областного бюджета бюджетам муниципальных образований Волгоградской области на переселение граждан из аварийного жилищного фонда</t>
  </si>
  <si>
    <t>Субсидии местным бюджетам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осуществляются из местных бюджетов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</si>
  <si>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</si>
  <si>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</si>
  <si>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</si>
  <si>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</si>
  <si>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</si>
  <si>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</si>
  <si>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</si>
  <si>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</si>
  <si>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</si>
  <si>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</si>
  <si>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поддержку отрасли культуры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</si>
  <si>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</si>
  <si>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</si>
  <si>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</si>
  <si>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>000 2 02 27576 04 0000 150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</si>
  <si>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</si>
  <si>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образований на реализацию проектов местных инициатив населения Волгоградской области</t>
  </si>
  <si>
    <t>Проведение капитального ремонта и (или) перепрофилирование групп и (или) приобретение оборудования и (или) оснащения образовательных организаций, в которых планируется открытие мест для детей в возрасте от 1,5 до 3 лет</t>
  </si>
  <si>
    <t>Субсидии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</si>
  <si>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Субсидии на замену кровли и выполнение необходимых для этого работ в зданиях муниципальных образовательных организаций</t>
  </si>
  <si>
    <t>Субсидии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</si>
  <si>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Поощрение победителей конкурса на лучшую организацию работы в представительных органах местного самоуправления (субсидия)</t>
  </si>
  <si>
    <t>Субсидии на проведение мероприятий по реализации проекта Волгоградской области "Повышение финансовой грамотности населения Волгоградской области"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</si>
  <si>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</si>
  <si>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Организация и осуществление государственного жилищного надзора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</si>
  <si>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</si>
  <si>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</si>
  <si>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000 2 02 35469 04 0000 150</t>
  </si>
  <si>
    <t>Субвенции бюджетам городских округов на проведение Всероссийской переписи населения 2020 года</t>
  </si>
  <si>
    <t>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</si>
  <si>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>000 2 02 45160 04 0000 150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</si>
  <si>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</si>
  <si>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на выплату денежного поощрения лучшим комиссиям по делам несовершеннолетних и защите их прав</t>
  </si>
  <si>
    <t>Резервный фонд Администрации Волгоградской области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</si>
  <si>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</si>
  <si>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</si>
  <si>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</si>
  <si>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</si>
  <si>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</si>
  <si>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</si>
  <si>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 - экономическом и культурном развитии городского округа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</si>
  <si>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</si>
  <si>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</si>
  <si>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</si>
  <si>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</si>
  <si>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</si>
  <si>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общеобразовательными организациями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</si>
  <si>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</si>
  <si>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</si>
  <si>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</si>
  <si>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Компенсация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</si>
  <si>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Выплата пособий по опеке и попечительству</t>
  </si>
  <si>
    <t>Вознаграждение за труд, причитающееся приемному родителю (патронатному воспитателю) и предоставление мер социальной поддержки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</si>
  <si>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Федерации, в части перевода в электронную форму книг регистрации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</si>
</sst>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1228725</xdr:colOff>
      <xdr:row>10</xdr:row>
      <xdr:rowOff>0</xdr:rowOff>
    </xdr:from>
    <xdr:ext cx="85725" cy="400050"/>
    <xdr:sp>
      <xdr:nvSpPr>
        <xdr:cNvPr id="1" name="Text Box 12"/>
        <xdr:cNvSpPr txBox="1">
          <a:spLocks noChangeArrowheads="1"/>
        </xdr:cNvSpPr>
      </xdr:nvSpPr>
      <xdr:spPr>
        <a:xfrm>
          <a:off x="3495675" y="36385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9"/>
  <sheetViews>
    <sheetView tabSelected="1" zoomScalePageLayoutView="0" workbookViewId="0" topLeftCell="A127">
      <selection activeCell="C62" sqref="C62:C63"/>
    </sheetView>
  </sheetViews>
  <sheetFormatPr defaultColWidth="9.00390625" defaultRowHeight="12.75"/>
  <cols>
    <col min="1" max="1" width="1.12109375" style="17" customWidth="1"/>
    <col min="2" max="2" width="28.625" style="14" customWidth="1"/>
    <col min="3" max="3" width="63.25390625" style="17" customWidth="1"/>
    <col min="4" max="4" width="13.875" style="19" customWidth="1"/>
    <col min="5" max="5" width="13.875" style="24" customWidth="1"/>
    <col min="6" max="6" width="10.375" style="24" customWidth="1"/>
    <col min="7" max="16384" width="9.125" style="17" customWidth="1"/>
  </cols>
  <sheetData>
    <row r="1" spans="2:6" ht="84" customHeight="1">
      <c r="B1" s="10"/>
      <c r="C1" s="10"/>
      <c r="D1" s="41" t="s">
        <v>130</v>
      </c>
      <c r="E1" s="41"/>
      <c r="F1" s="41"/>
    </row>
    <row r="2" spans="2:6" ht="20.25" customHeight="1">
      <c r="B2" s="40" t="s">
        <v>3</v>
      </c>
      <c r="C2" s="40"/>
      <c r="D2" s="40"/>
      <c r="E2" s="40"/>
      <c r="F2" s="40"/>
    </row>
    <row r="3" spans="2:6" ht="19.5" customHeight="1">
      <c r="B3" s="40" t="s">
        <v>80</v>
      </c>
      <c r="C3" s="40"/>
      <c r="D3" s="40"/>
      <c r="E3" s="40"/>
      <c r="F3" s="40"/>
    </row>
    <row r="4" spans="2:6" ht="19.5" customHeight="1">
      <c r="B4" s="40" t="s">
        <v>2</v>
      </c>
      <c r="C4" s="40"/>
      <c r="D4" s="40"/>
      <c r="E4" s="40"/>
      <c r="F4" s="40"/>
    </row>
    <row r="5" spans="2:6" ht="19.5" customHeight="1">
      <c r="B5" s="40" t="s">
        <v>131</v>
      </c>
      <c r="C5" s="40"/>
      <c r="D5" s="40"/>
      <c r="E5" s="40"/>
      <c r="F5" s="40"/>
    </row>
    <row r="6" spans="2:6" s="19" customFormat="1" ht="13.5" customHeight="1">
      <c r="B6" s="11"/>
      <c r="C6" s="18"/>
      <c r="D6" s="18"/>
      <c r="E6" s="42" t="s">
        <v>62</v>
      </c>
      <c r="F6" s="43"/>
    </row>
    <row r="7" spans="2:6" s="10" customFormat="1" ht="47.25">
      <c r="B7" s="1" t="s">
        <v>60</v>
      </c>
      <c r="C7" s="2" t="s">
        <v>61</v>
      </c>
      <c r="D7" s="6" t="s">
        <v>50</v>
      </c>
      <c r="E7" s="2" t="s">
        <v>3</v>
      </c>
      <c r="F7" s="2" t="s">
        <v>89</v>
      </c>
    </row>
    <row r="8" spans="2:6" s="20" customFormat="1" ht="15.75">
      <c r="B8" s="1" t="s">
        <v>29</v>
      </c>
      <c r="C8" s="4" t="s">
        <v>44</v>
      </c>
      <c r="D8" s="7">
        <f>D9+D10+D11+D16+D19+D22+D23+D27+D29+D32+D36+D42</f>
        <v>746708.3999999999</v>
      </c>
      <c r="E8" s="7">
        <f>E9+E10+E11+E16+E19+E22+E23+E27+E29+E32+E36+E42</f>
        <v>730523.6</v>
      </c>
      <c r="F8" s="7">
        <f>E8/D8*100</f>
        <v>97.83251400412799</v>
      </c>
    </row>
    <row r="9" spans="2:6" s="21" customFormat="1" ht="15.75">
      <c r="B9" s="1" t="s">
        <v>13</v>
      </c>
      <c r="C9" s="4" t="s">
        <v>9</v>
      </c>
      <c r="D9" s="7">
        <v>408373.6</v>
      </c>
      <c r="E9" s="7">
        <v>400266.5</v>
      </c>
      <c r="F9" s="7">
        <f aca="true" t="shared" si="0" ref="F9:F74">E9/D9*100</f>
        <v>98.01478352175558</v>
      </c>
    </row>
    <row r="10" spans="2:6" s="21" customFormat="1" ht="31.5">
      <c r="B10" s="1" t="s">
        <v>73</v>
      </c>
      <c r="C10" s="4" t="s">
        <v>74</v>
      </c>
      <c r="D10" s="7">
        <v>38961.1</v>
      </c>
      <c r="E10" s="7">
        <v>38246.8</v>
      </c>
      <c r="F10" s="7">
        <f t="shared" si="0"/>
        <v>98.16663287227517</v>
      </c>
    </row>
    <row r="11" spans="2:6" s="22" customFormat="1" ht="31.5">
      <c r="B11" s="1" t="s">
        <v>14</v>
      </c>
      <c r="C11" s="4" t="s">
        <v>36</v>
      </c>
      <c r="D11" s="7">
        <f>D12+D13+D14+D15</f>
        <v>73730</v>
      </c>
      <c r="E11" s="7">
        <f>E12+E13+E14+E15</f>
        <v>72648.09999999999</v>
      </c>
      <c r="F11" s="7">
        <f t="shared" si="0"/>
        <v>98.53261901532619</v>
      </c>
    </row>
    <row r="12" spans="2:6" s="21" customFormat="1" ht="31.5">
      <c r="B12" s="3" t="s">
        <v>97</v>
      </c>
      <c r="C12" s="5" t="s">
        <v>98</v>
      </c>
      <c r="D12" s="8">
        <v>4580</v>
      </c>
      <c r="E12" s="8">
        <v>4595</v>
      </c>
      <c r="F12" s="8">
        <f t="shared" si="0"/>
        <v>100.32751091703057</v>
      </c>
    </row>
    <row r="13" spans="2:6" s="21" customFormat="1" ht="31.5">
      <c r="B13" s="3" t="s">
        <v>43</v>
      </c>
      <c r="C13" s="5" t="s">
        <v>15</v>
      </c>
      <c r="D13" s="8">
        <v>35010</v>
      </c>
      <c r="E13" s="8">
        <v>35085</v>
      </c>
      <c r="F13" s="8">
        <f t="shared" si="0"/>
        <v>100.21422450728363</v>
      </c>
    </row>
    <row r="14" spans="2:6" s="21" customFormat="1" ht="15.75">
      <c r="B14" s="3" t="s">
        <v>16</v>
      </c>
      <c r="C14" s="5" t="s">
        <v>30</v>
      </c>
      <c r="D14" s="8">
        <v>32140</v>
      </c>
      <c r="E14" s="8">
        <v>32139.4</v>
      </c>
      <c r="F14" s="8">
        <f t="shared" si="0"/>
        <v>99.99813316739267</v>
      </c>
    </row>
    <row r="15" spans="2:6" s="21" customFormat="1" ht="31.5">
      <c r="B15" s="3" t="s">
        <v>48</v>
      </c>
      <c r="C15" s="5" t="s">
        <v>49</v>
      </c>
      <c r="D15" s="8">
        <v>2000</v>
      </c>
      <c r="E15" s="8">
        <v>828.7</v>
      </c>
      <c r="F15" s="8">
        <f t="shared" si="0"/>
        <v>41.435</v>
      </c>
    </row>
    <row r="16" spans="2:6" s="22" customFormat="1" ht="15.75">
      <c r="B16" s="1" t="s">
        <v>17</v>
      </c>
      <c r="C16" s="4" t="s">
        <v>10</v>
      </c>
      <c r="D16" s="7">
        <f>D17+D18</f>
        <v>87450</v>
      </c>
      <c r="E16" s="7">
        <f>E17+E18</f>
        <v>83557.40000000001</v>
      </c>
      <c r="F16" s="7">
        <f t="shared" si="0"/>
        <v>95.54877072612923</v>
      </c>
    </row>
    <row r="17" spans="2:6" s="21" customFormat="1" ht="15.75">
      <c r="B17" s="3" t="s">
        <v>31</v>
      </c>
      <c r="C17" s="5" t="s">
        <v>4</v>
      </c>
      <c r="D17" s="8">
        <v>19000</v>
      </c>
      <c r="E17" s="8">
        <v>15803.3</v>
      </c>
      <c r="F17" s="8">
        <f t="shared" si="0"/>
        <v>83.17526315789473</v>
      </c>
    </row>
    <row r="18" spans="2:6" s="21" customFormat="1" ht="15.75">
      <c r="B18" s="3" t="s">
        <v>32</v>
      </c>
      <c r="C18" s="5" t="s">
        <v>8</v>
      </c>
      <c r="D18" s="8">
        <v>68450</v>
      </c>
      <c r="E18" s="8">
        <v>67754.1</v>
      </c>
      <c r="F18" s="8">
        <f t="shared" si="0"/>
        <v>98.98334550766984</v>
      </c>
    </row>
    <row r="19" spans="2:6" s="22" customFormat="1" ht="15.75">
      <c r="B19" s="1" t="s">
        <v>18</v>
      </c>
      <c r="C19" s="4" t="s">
        <v>19</v>
      </c>
      <c r="D19" s="7">
        <f>D20+D21</f>
        <v>6920</v>
      </c>
      <c r="E19" s="7">
        <f>E20+E21</f>
        <v>6922.4</v>
      </c>
      <c r="F19" s="7">
        <f t="shared" si="0"/>
        <v>100.03468208092485</v>
      </c>
    </row>
    <row r="20" spans="2:6" s="21" customFormat="1" ht="31.5">
      <c r="B20" s="3" t="s">
        <v>33</v>
      </c>
      <c r="C20" s="5" t="s">
        <v>34</v>
      </c>
      <c r="D20" s="8">
        <v>6900</v>
      </c>
      <c r="E20" s="8">
        <v>6902.4</v>
      </c>
      <c r="F20" s="8">
        <f t="shared" si="0"/>
        <v>100.03478260869565</v>
      </c>
    </row>
    <row r="21" spans="2:6" s="21" customFormat="1" ht="47.25">
      <c r="B21" s="3" t="s">
        <v>35</v>
      </c>
      <c r="C21" s="5" t="s">
        <v>5</v>
      </c>
      <c r="D21" s="8">
        <v>20</v>
      </c>
      <c r="E21" s="8">
        <v>20</v>
      </c>
      <c r="F21" s="8">
        <f t="shared" si="0"/>
        <v>100</v>
      </c>
    </row>
    <row r="22" spans="2:6" s="22" customFormat="1" ht="31.5">
      <c r="B22" s="1" t="s">
        <v>0</v>
      </c>
      <c r="C22" s="4" t="s">
        <v>1</v>
      </c>
      <c r="D22" s="7">
        <v>0</v>
      </c>
      <c r="E22" s="7">
        <v>0</v>
      </c>
      <c r="F22" s="7"/>
    </row>
    <row r="23" spans="2:6" s="22" customFormat="1" ht="31.5">
      <c r="B23" s="1" t="s">
        <v>20</v>
      </c>
      <c r="C23" s="4" t="s">
        <v>12</v>
      </c>
      <c r="D23" s="7">
        <f>D24+D25+D26</f>
        <v>105241.7</v>
      </c>
      <c r="E23" s="7">
        <f>E24+E25+E26</f>
        <v>105297</v>
      </c>
      <c r="F23" s="7">
        <f t="shared" si="0"/>
        <v>100.05254571144329</v>
      </c>
    </row>
    <row r="24" spans="2:6" s="21" customFormat="1" ht="94.5">
      <c r="B24" s="3" t="s">
        <v>21</v>
      </c>
      <c r="C24" s="23" t="s">
        <v>46</v>
      </c>
      <c r="D24" s="8">
        <v>99570</v>
      </c>
      <c r="E24" s="8">
        <v>99605.7</v>
      </c>
      <c r="F24" s="8">
        <f t="shared" si="0"/>
        <v>100.03585417294364</v>
      </c>
    </row>
    <row r="25" spans="2:6" s="21" customFormat="1" ht="31.5">
      <c r="B25" s="3" t="s">
        <v>54</v>
      </c>
      <c r="C25" s="23" t="s">
        <v>22</v>
      </c>
      <c r="D25" s="8">
        <v>941.7</v>
      </c>
      <c r="E25" s="8">
        <v>941.7</v>
      </c>
      <c r="F25" s="8">
        <f t="shared" si="0"/>
        <v>100</v>
      </c>
    </row>
    <row r="26" spans="2:6" s="21" customFormat="1" ht="94.5">
      <c r="B26" s="3" t="s">
        <v>39</v>
      </c>
      <c r="C26" s="23" t="s">
        <v>47</v>
      </c>
      <c r="D26" s="8">
        <v>4730</v>
      </c>
      <c r="E26" s="8">
        <v>4749.6</v>
      </c>
      <c r="F26" s="8">
        <f t="shared" si="0"/>
        <v>100.41437632135309</v>
      </c>
    </row>
    <row r="27" spans="2:6" s="22" customFormat="1" ht="15.75">
      <c r="B27" s="1" t="s">
        <v>23</v>
      </c>
      <c r="C27" s="4" t="s">
        <v>55</v>
      </c>
      <c r="D27" s="7">
        <f>D28</f>
        <v>1100</v>
      </c>
      <c r="E27" s="7">
        <f>E28</f>
        <v>1097.7</v>
      </c>
      <c r="F27" s="7">
        <f t="shared" si="0"/>
        <v>99.7909090909091</v>
      </c>
    </row>
    <row r="28" spans="2:6" s="21" customFormat="1" ht="15.75">
      <c r="B28" s="3" t="s">
        <v>63</v>
      </c>
      <c r="C28" s="5" t="s">
        <v>64</v>
      </c>
      <c r="D28" s="8">
        <v>1100</v>
      </c>
      <c r="E28" s="8">
        <v>1097.7</v>
      </c>
      <c r="F28" s="8">
        <f t="shared" si="0"/>
        <v>99.7909090909091</v>
      </c>
    </row>
    <row r="29" spans="2:6" s="22" customFormat="1" ht="31.5">
      <c r="B29" s="1" t="s">
        <v>24</v>
      </c>
      <c r="C29" s="4" t="s">
        <v>125</v>
      </c>
      <c r="D29" s="7">
        <f>D30+D31</f>
        <v>10100</v>
      </c>
      <c r="E29" s="7">
        <f>E30+E31</f>
        <v>7647.799999999999</v>
      </c>
      <c r="F29" s="7">
        <f t="shared" si="0"/>
        <v>75.72079207920791</v>
      </c>
    </row>
    <row r="30" spans="2:6" s="21" customFormat="1" ht="15.75">
      <c r="B30" s="3" t="s">
        <v>65</v>
      </c>
      <c r="C30" s="5" t="s">
        <v>66</v>
      </c>
      <c r="D30" s="8">
        <v>8547</v>
      </c>
      <c r="E30" s="8">
        <v>6076.2</v>
      </c>
      <c r="F30" s="8">
        <f t="shared" si="0"/>
        <v>71.09161109161109</v>
      </c>
    </row>
    <row r="31" spans="2:6" s="21" customFormat="1" ht="15.75">
      <c r="B31" s="3" t="s">
        <v>67</v>
      </c>
      <c r="C31" s="5" t="s">
        <v>68</v>
      </c>
      <c r="D31" s="8">
        <v>1553</v>
      </c>
      <c r="E31" s="8">
        <v>1571.6</v>
      </c>
      <c r="F31" s="8">
        <f t="shared" si="0"/>
        <v>101.19768190598842</v>
      </c>
    </row>
    <row r="32" spans="2:6" s="21" customFormat="1" ht="31.5">
      <c r="B32" s="1" t="s">
        <v>56</v>
      </c>
      <c r="C32" s="4" t="s">
        <v>25</v>
      </c>
      <c r="D32" s="7">
        <f>D33+D34+D35</f>
        <v>8360</v>
      </c>
      <c r="E32" s="7">
        <f>E33+E34+E35</f>
        <v>8406.1</v>
      </c>
      <c r="F32" s="7">
        <f t="shared" si="0"/>
        <v>100.55143540669857</v>
      </c>
    </row>
    <row r="33" spans="2:6" s="21" customFormat="1" ht="94.5">
      <c r="B33" s="3" t="s">
        <v>69</v>
      </c>
      <c r="C33" s="5" t="s">
        <v>75</v>
      </c>
      <c r="D33" s="8">
        <v>5360</v>
      </c>
      <c r="E33" s="8">
        <v>5367.1</v>
      </c>
      <c r="F33" s="8">
        <f t="shared" si="0"/>
        <v>100.13246268656717</v>
      </c>
    </row>
    <row r="34" spans="2:6" s="21" customFormat="1" ht="31.5">
      <c r="B34" s="3" t="s">
        <v>70</v>
      </c>
      <c r="C34" s="5" t="s">
        <v>76</v>
      </c>
      <c r="D34" s="8">
        <v>2720</v>
      </c>
      <c r="E34" s="8">
        <v>2757</v>
      </c>
      <c r="F34" s="8">
        <f t="shared" si="0"/>
        <v>101.36029411764707</v>
      </c>
    </row>
    <row r="35" spans="2:6" s="21" customFormat="1" ht="78.75">
      <c r="B35" s="3" t="s">
        <v>83</v>
      </c>
      <c r="C35" s="5" t="s">
        <v>84</v>
      </c>
      <c r="D35" s="8">
        <v>280</v>
      </c>
      <c r="E35" s="8">
        <v>282</v>
      </c>
      <c r="F35" s="8">
        <f t="shared" si="0"/>
        <v>100.71428571428571</v>
      </c>
    </row>
    <row r="36" spans="2:6" s="22" customFormat="1" ht="15.75">
      <c r="B36" s="1" t="s">
        <v>26</v>
      </c>
      <c r="C36" s="4" t="s">
        <v>27</v>
      </c>
      <c r="D36" s="7">
        <f>D37+D38+D39+D40+D41</f>
        <v>6000</v>
      </c>
      <c r="E36" s="7">
        <f>E37+E38+E39+E40+E41</f>
        <v>6021.9</v>
      </c>
      <c r="F36" s="7">
        <f t="shared" si="0"/>
        <v>100.365</v>
      </c>
    </row>
    <row r="37" spans="2:6" s="21" customFormat="1" ht="47.25">
      <c r="B37" s="3" t="s">
        <v>132</v>
      </c>
      <c r="C37" s="5" t="s">
        <v>133</v>
      </c>
      <c r="D37" s="8">
        <v>929.2</v>
      </c>
      <c r="E37" s="8">
        <v>933.5</v>
      </c>
      <c r="F37" s="8">
        <f t="shared" si="0"/>
        <v>100.46276366767111</v>
      </c>
    </row>
    <row r="38" spans="2:6" s="24" customFormat="1" ht="47.25">
      <c r="B38" s="3" t="s">
        <v>134</v>
      </c>
      <c r="C38" s="5" t="s">
        <v>135</v>
      </c>
      <c r="D38" s="8">
        <v>167</v>
      </c>
      <c r="E38" s="8">
        <v>166.7</v>
      </c>
      <c r="F38" s="8">
        <f t="shared" si="0"/>
        <v>99.82035928143712</v>
      </c>
    </row>
    <row r="39" spans="2:6" s="24" customFormat="1" ht="126">
      <c r="B39" s="3" t="s">
        <v>136</v>
      </c>
      <c r="C39" s="5" t="s">
        <v>137</v>
      </c>
      <c r="D39" s="8">
        <v>3510.2</v>
      </c>
      <c r="E39" s="8">
        <v>3522.5</v>
      </c>
      <c r="F39" s="8">
        <f t="shared" si="0"/>
        <v>100.35040738419463</v>
      </c>
    </row>
    <row r="40" spans="2:6" s="24" customFormat="1" ht="31.5">
      <c r="B40" s="3" t="s">
        <v>138</v>
      </c>
      <c r="C40" s="5" t="s">
        <v>139</v>
      </c>
      <c r="D40" s="8">
        <v>1233.6</v>
      </c>
      <c r="E40" s="8">
        <v>1239.2</v>
      </c>
      <c r="F40" s="8">
        <f t="shared" si="0"/>
        <v>100.45395590142674</v>
      </c>
    </row>
    <row r="41" spans="2:6" s="21" customFormat="1" ht="15.75">
      <c r="B41" s="3" t="s">
        <v>140</v>
      </c>
      <c r="C41" s="5" t="s">
        <v>141</v>
      </c>
      <c r="D41" s="8">
        <v>160</v>
      </c>
      <c r="E41" s="8">
        <v>160</v>
      </c>
      <c r="F41" s="8">
        <f t="shared" si="0"/>
        <v>100</v>
      </c>
    </row>
    <row r="42" spans="2:6" s="21" customFormat="1" ht="15.75">
      <c r="B42" s="1" t="s">
        <v>28</v>
      </c>
      <c r="C42" s="4" t="s">
        <v>11</v>
      </c>
      <c r="D42" s="7">
        <v>472</v>
      </c>
      <c r="E42" s="7">
        <v>411.9</v>
      </c>
      <c r="F42" s="7">
        <f t="shared" si="0"/>
        <v>87.26694915254237</v>
      </c>
    </row>
    <row r="43" spans="2:6" s="21" customFormat="1" ht="15.75">
      <c r="B43" s="1" t="s">
        <v>38</v>
      </c>
      <c r="C43" s="9" t="s">
        <v>40</v>
      </c>
      <c r="D43" s="7">
        <f>D44+D128+D131</f>
        <v>1073804.3</v>
      </c>
      <c r="E43" s="7">
        <f>E44+E128+E131</f>
        <v>1051735.0999999999</v>
      </c>
      <c r="F43" s="7">
        <f t="shared" si="0"/>
        <v>97.94476516810371</v>
      </c>
    </row>
    <row r="44" spans="2:6" s="22" customFormat="1" ht="31.5">
      <c r="B44" s="1" t="s">
        <v>51</v>
      </c>
      <c r="C44" s="9" t="s">
        <v>52</v>
      </c>
      <c r="D44" s="7">
        <f>D45+D53++D85+D115</f>
        <v>1073227.9000000001</v>
      </c>
      <c r="E44" s="7">
        <f>E45+E53++E85+E115</f>
        <v>1052900.8</v>
      </c>
      <c r="F44" s="7">
        <f t="shared" si="0"/>
        <v>98.10598475868917</v>
      </c>
    </row>
    <row r="45" spans="2:6" s="22" customFormat="1" ht="31.5">
      <c r="B45" s="1" t="s">
        <v>99</v>
      </c>
      <c r="C45" s="9" t="s">
        <v>81</v>
      </c>
      <c r="D45" s="7">
        <f>D46</f>
        <v>43661.5</v>
      </c>
      <c r="E45" s="7">
        <f>E46</f>
        <v>43608</v>
      </c>
      <c r="F45" s="7">
        <f t="shared" si="0"/>
        <v>99.87746641778226</v>
      </c>
    </row>
    <row r="46" spans="2:6" s="21" customFormat="1" ht="31.5">
      <c r="B46" s="3" t="s">
        <v>100</v>
      </c>
      <c r="C46" s="15" t="s">
        <v>88</v>
      </c>
      <c r="D46" s="8">
        <f>D48+D49+D50+D51+D52</f>
        <v>43661.5</v>
      </c>
      <c r="E46" s="8">
        <f>E48+E49+E50+E51+E52</f>
        <v>43608</v>
      </c>
      <c r="F46" s="7">
        <f t="shared" si="0"/>
        <v>99.87746641778226</v>
      </c>
    </row>
    <row r="47" spans="2:6" s="21" customFormat="1" ht="15.75">
      <c r="B47" s="27" t="s">
        <v>53</v>
      </c>
      <c r="C47" s="31"/>
      <c r="D47" s="34"/>
      <c r="E47" s="34"/>
      <c r="F47" s="35"/>
    </row>
    <row r="48" spans="2:6" s="21" customFormat="1" ht="63">
      <c r="B48" s="3" t="s">
        <v>100</v>
      </c>
      <c r="C48" s="15" t="s">
        <v>90</v>
      </c>
      <c r="D48" s="8">
        <v>4564</v>
      </c>
      <c r="E48" s="8">
        <v>4564</v>
      </c>
      <c r="F48" s="8">
        <f t="shared" si="0"/>
        <v>100</v>
      </c>
    </row>
    <row r="49" spans="2:6" s="21" customFormat="1" ht="63">
      <c r="B49" s="3" t="s">
        <v>100</v>
      </c>
      <c r="C49" s="15" t="s">
        <v>142</v>
      </c>
      <c r="D49" s="8">
        <v>30000</v>
      </c>
      <c r="E49" s="8">
        <v>30000</v>
      </c>
      <c r="F49" s="8">
        <f t="shared" si="0"/>
        <v>100</v>
      </c>
    </row>
    <row r="50" spans="2:6" s="21" customFormat="1" ht="78.75">
      <c r="B50" s="3" t="s">
        <v>100</v>
      </c>
      <c r="C50" s="15" t="s">
        <v>143</v>
      </c>
      <c r="D50" s="8">
        <v>5000</v>
      </c>
      <c r="E50" s="8">
        <v>5000</v>
      </c>
      <c r="F50" s="8">
        <f t="shared" si="0"/>
        <v>100</v>
      </c>
    </row>
    <row r="51" spans="2:6" s="21" customFormat="1" ht="63">
      <c r="B51" s="3" t="s">
        <v>100</v>
      </c>
      <c r="C51" s="15" t="s">
        <v>101</v>
      </c>
      <c r="D51" s="8">
        <v>2133.5</v>
      </c>
      <c r="E51" s="8">
        <v>2080</v>
      </c>
      <c r="F51" s="8">
        <f t="shared" si="0"/>
        <v>97.49238340754628</v>
      </c>
    </row>
    <row r="52" spans="2:6" s="21" customFormat="1" ht="78.75">
      <c r="B52" s="3" t="s">
        <v>100</v>
      </c>
      <c r="C52" s="15" t="s">
        <v>144</v>
      </c>
      <c r="D52" s="8">
        <v>1964</v>
      </c>
      <c r="E52" s="8">
        <v>1964</v>
      </c>
      <c r="F52" s="8">
        <f t="shared" si="0"/>
        <v>100</v>
      </c>
    </row>
    <row r="53" spans="2:6" s="21" customFormat="1" ht="31.5">
      <c r="B53" s="1" t="s">
        <v>103</v>
      </c>
      <c r="C53" s="9" t="s">
        <v>57</v>
      </c>
      <c r="D53" s="7">
        <f>D54+D58+D62+D63+D64+D65+D66+D67+D68+D69+D70+D71+D72</f>
        <v>185585</v>
      </c>
      <c r="E53" s="7">
        <f>E54+E58+E62+E63+E64+E65+E66+E67+E68+E69+E70+E71+E72</f>
        <v>183419.1</v>
      </c>
      <c r="F53" s="7">
        <f t="shared" si="0"/>
        <v>98.83293369615002</v>
      </c>
    </row>
    <row r="54" spans="2:6" s="21" customFormat="1" ht="63">
      <c r="B54" s="3" t="s">
        <v>102</v>
      </c>
      <c r="C54" s="15" t="s">
        <v>45</v>
      </c>
      <c r="D54" s="8">
        <f>D56+D57</f>
        <v>27287</v>
      </c>
      <c r="E54" s="8">
        <f>E56+E57</f>
        <v>26910.2</v>
      </c>
      <c r="F54" s="8">
        <f t="shared" si="0"/>
        <v>98.61912265914172</v>
      </c>
    </row>
    <row r="55" spans="2:6" s="25" customFormat="1" ht="15.75">
      <c r="B55" s="27" t="s">
        <v>53</v>
      </c>
      <c r="C55" s="36"/>
      <c r="D55" s="37"/>
      <c r="E55" s="37"/>
      <c r="F55" s="38"/>
    </row>
    <row r="56" spans="2:6" s="21" customFormat="1" ht="63">
      <c r="B56" s="3" t="s">
        <v>102</v>
      </c>
      <c r="C56" s="15" t="s">
        <v>145</v>
      </c>
      <c r="D56" s="8">
        <v>19287</v>
      </c>
      <c r="E56" s="8">
        <v>19262</v>
      </c>
      <c r="F56" s="8">
        <f t="shared" si="0"/>
        <v>99.87037901176959</v>
      </c>
    </row>
    <row r="57" spans="2:6" s="21" customFormat="1" ht="31.5">
      <c r="B57" s="3" t="s">
        <v>102</v>
      </c>
      <c r="C57" s="15" t="s">
        <v>104</v>
      </c>
      <c r="D57" s="8">
        <v>8000</v>
      </c>
      <c r="E57" s="8">
        <v>7648.2</v>
      </c>
      <c r="F57" s="8">
        <f t="shared" si="0"/>
        <v>95.6025</v>
      </c>
    </row>
    <row r="58" spans="2:6" s="21" customFormat="1" ht="47.25">
      <c r="B58" s="3" t="s">
        <v>146</v>
      </c>
      <c r="C58" s="16" t="s">
        <v>108</v>
      </c>
      <c r="D58" s="8">
        <f>D60+D61</f>
        <v>12.7</v>
      </c>
      <c r="E58" s="8">
        <f>E60+E61</f>
        <v>2.7</v>
      </c>
      <c r="F58" s="8">
        <f t="shared" si="0"/>
        <v>21.259842519685044</v>
      </c>
    </row>
    <row r="59" spans="2:6" s="21" customFormat="1" ht="15.75">
      <c r="B59" s="27" t="s">
        <v>53</v>
      </c>
      <c r="C59" s="39"/>
      <c r="D59" s="34"/>
      <c r="E59" s="34"/>
      <c r="F59" s="35"/>
    </row>
    <row r="60" spans="2:6" s="21" customFormat="1" ht="47.25">
      <c r="B60" s="3" t="s">
        <v>146</v>
      </c>
      <c r="C60" s="16" t="s">
        <v>147</v>
      </c>
      <c r="D60" s="8">
        <v>2.7</v>
      </c>
      <c r="E60" s="8">
        <v>2.7</v>
      </c>
      <c r="F60" s="8">
        <f t="shared" si="0"/>
        <v>100</v>
      </c>
    </row>
    <row r="61" spans="2:6" s="21" customFormat="1" ht="135" customHeight="1">
      <c r="B61" s="3" t="s">
        <v>146</v>
      </c>
      <c r="C61" s="44" t="s">
        <v>148</v>
      </c>
      <c r="D61" s="8">
        <v>10</v>
      </c>
      <c r="E61" s="8">
        <v>0</v>
      </c>
      <c r="F61" s="8">
        <f t="shared" si="0"/>
        <v>0</v>
      </c>
    </row>
    <row r="62" spans="2:6" s="21" customFormat="1" ht="142.5" customHeight="1">
      <c r="B62" s="3" t="s">
        <v>149</v>
      </c>
      <c r="C62" s="45" t="s">
        <v>150</v>
      </c>
      <c r="D62" s="8">
        <v>4152.7</v>
      </c>
      <c r="E62" s="8">
        <v>4152.7</v>
      </c>
      <c r="F62" s="8">
        <f t="shared" si="0"/>
        <v>100</v>
      </c>
    </row>
    <row r="63" spans="2:6" s="21" customFormat="1" ht="94.5">
      <c r="B63" s="3" t="s">
        <v>151</v>
      </c>
      <c r="C63" s="45" t="s">
        <v>152</v>
      </c>
      <c r="D63" s="8">
        <v>76.3</v>
      </c>
      <c r="E63" s="8">
        <v>76.3</v>
      </c>
      <c r="F63" s="8">
        <f>E63/D63*100</f>
        <v>100</v>
      </c>
    </row>
    <row r="64" spans="2:6" s="21" customFormat="1" ht="78.75">
      <c r="B64" s="3" t="s">
        <v>153</v>
      </c>
      <c r="C64" s="15" t="s">
        <v>154</v>
      </c>
      <c r="D64" s="8">
        <v>9001.1</v>
      </c>
      <c r="E64" s="8">
        <v>9001.1</v>
      </c>
      <c r="F64" s="8">
        <f t="shared" si="0"/>
        <v>100</v>
      </c>
    </row>
    <row r="65" spans="2:6" s="21" customFormat="1" ht="63">
      <c r="B65" s="3" t="s">
        <v>155</v>
      </c>
      <c r="C65" s="15" t="s">
        <v>156</v>
      </c>
      <c r="D65" s="8">
        <v>14396.8</v>
      </c>
      <c r="E65" s="8">
        <v>12921.7</v>
      </c>
      <c r="F65" s="8">
        <f t="shared" si="0"/>
        <v>89.75397310513449</v>
      </c>
    </row>
    <row r="66" spans="2:6" s="21" customFormat="1" ht="63">
      <c r="B66" s="3" t="s">
        <v>157</v>
      </c>
      <c r="C66" s="15" t="s">
        <v>158</v>
      </c>
      <c r="D66" s="8">
        <v>1368.5</v>
      </c>
      <c r="E66" s="8">
        <v>1368.5</v>
      </c>
      <c r="F66" s="8">
        <f t="shared" si="0"/>
        <v>100</v>
      </c>
    </row>
    <row r="67" spans="2:6" s="21" customFormat="1" ht="31.5">
      <c r="B67" s="3" t="s">
        <v>105</v>
      </c>
      <c r="C67" s="15" t="s">
        <v>159</v>
      </c>
      <c r="D67" s="8">
        <v>5508.6</v>
      </c>
      <c r="E67" s="8">
        <v>5508.6</v>
      </c>
      <c r="F67" s="8">
        <f t="shared" si="0"/>
        <v>100</v>
      </c>
    </row>
    <row r="68" spans="2:6" s="21" customFormat="1" ht="47.25">
      <c r="B68" s="3" t="s">
        <v>106</v>
      </c>
      <c r="C68" s="15" t="s">
        <v>160</v>
      </c>
      <c r="D68" s="8">
        <v>1967.9</v>
      </c>
      <c r="E68" s="8">
        <v>1967.9</v>
      </c>
      <c r="F68" s="8">
        <f t="shared" si="0"/>
        <v>100</v>
      </c>
    </row>
    <row r="69" spans="2:6" s="21" customFormat="1" ht="31.5">
      <c r="B69" s="3" t="s">
        <v>107</v>
      </c>
      <c r="C69" s="15" t="s">
        <v>126</v>
      </c>
      <c r="D69" s="8">
        <v>43334.9</v>
      </c>
      <c r="E69" s="8">
        <v>43334.9</v>
      </c>
      <c r="F69" s="8">
        <f t="shared" si="0"/>
        <v>100</v>
      </c>
    </row>
    <row r="70" spans="2:6" s="21" customFormat="1" ht="31.5">
      <c r="B70" s="3" t="s">
        <v>161</v>
      </c>
      <c r="C70" s="15" t="s">
        <v>162</v>
      </c>
      <c r="D70" s="8">
        <v>6749.6</v>
      </c>
      <c r="E70" s="8">
        <v>6749.6</v>
      </c>
      <c r="F70" s="8">
        <f t="shared" si="0"/>
        <v>100</v>
      </c>
    </row>
    <row r="71" spans="2:6" s="21" customFormat="1" ht="63">
      <c r="B71" s="3" t="s">
        <v>163</v>
      </c>
      <c r="C71" s="15" t="s">
        <v>164</v>
      </c>
      <c r="D71" s="8">
        <v>49202.5</v>
      </c>
      <c r="E71" s="8">
        <v>49202.5</v>
      </c>
      <c r="F71" s="8">
        <f t="shared" si="0"/>
        <v>100</v>
      </c>
    </row>
    <row r="72" spans="2:6" s="21" customFormat="1" ht="15.75">
      <c r="B72" s="3" t="s">
        <v>109</v>
      </c>
      <c r="C72" s="15" t="s">
        <v>58</v>
      </c>
      <c r="D72" s="8">
        <f>D74+D75+D76+D77+D78+D79+D80+D81+D82+D83+D84</f>
        <v>22526.4</v>
      </c>
      <c r="E72" s="8">
        <f>E74+E75+E76+E77+E78+E79+E80+E81+E82+E83+E84</f>
        <v>22222.4</v>
      </c>
      <c r="F72" s="8">
        <f t="shared" si="0"/>
        <v>98.65047233468286</v>
      </c>
    </row>
    <row r="73" spans="2:6" s="21" customFormat="1" ht="15.75">
      <c r="B73" s="27" t="s">
        <v>53</v>
      </c>
      <c r="C73" s="31"/>
      <c r="D73" s="34"/>
      <c r="E73" s="34"/>
      <c r="F73" s="35"/>
    </row>
    <row r="74" spans="2:6" s="21" customFormat="1" ht="47.25">
      <c r="B74" s="3" t="s">
        <v>109</v>
      </c>
      <c r="C74" s="15" t="s">
        <v>170</v>
      </c>
      <c r="D74" s="26">
        <v>100</v>
      </c>
      <c r="E74" s="26">
        <v>100</v>
      </c>
      <c r="F74" s="8">
        <f t="shared" si="0"/>
        <v>100</v>
      </c>
    </row>
    <row r="75" spans="2:6" s="21" customFormat="1" ht="47.25">
      <c r="B75" s="3" t="s">
        <v>109</v>
      </c>
      <c r="C75" s="15" t="s">
        <v>91</v>
      </c>
      <c r="D75" s="8">
        <v>0</v>
      </c>
      <c r="E75" s="8">
        <v>0</v>
      </c>
      <c r="F75" s="8"/>
    </row>
    <row r="76" spans="2:6" s="21" customFormat="1" ht="78.75">
      <c r="B76" s="3" t="s">
        <v>109</v>
      </c>
      <c r="C76" s="15" t="s">
        <v>189</v>
      </c>
      <c r="D76" s="8">
        <v>149.5</v>
      </c>
      <c r="E76" s="8">
        <v>149.5</v>
      </c>
      <c r="F76" s="8">
        <f aca="true" t="shared" si="1" ref="F76:F133">E76/D76*100</f>
        <v>100</v>
      </c>
    </row>
    <row r="77" spans="2:6" s="21" customFormat="1" ht="47.25">
      <c r="B77" s="3" t="s">
        <v>109</v>
      </c>
      <c r="C77" s="15" t="s">
        <v>110</v>
      </c>
      <c r="D77" s="8">
        <v>3351</v>
      </c>
      <c r="E77" s="8">
        <v>3351</v>
      </c>
      <c r="F77" s="8">
        <f t="shared" si="1"/>
        <v>100</v>
      </c>
    </row>
    <row r="78" spans="2:6" s="21" customFormat="1" ht="47.25">
      <c r="B78" s="3" t="s">
        <v>109</v>
      </c>
      <c r="C78" s="15" t="s">
        <v>92</v>
      </c>
      <c r="D78" s="8">
        <v>1425.9</v>
      </c>
      <c r="E78" s="8">
        <v>1399.9</v>
      </c>
      <c r="F78" s="8">
        <f t="shared" si="1"/>
        <v>98.17659022371835</v>
      </c>
    </row>
    <row r="79" spans="2:6" s="21" customFormat="1" ht="47.25">
      <c r="B79" s="3" t="s">
        <v>109</v>
      </c>
      <c r="C79" s="15" t="s">
        <v>171</v>
      </c>
      <c r="D79" s="8">
        <v>100</v>
      </c>
      <c r="E79" s="8">
        <v>100</v>
      </c>
      <c r="F79" s="8">
        <f t="shared" si="1"/>
        <v>100</v>
      </c>
    </row>
    <row r="80" spans="2:6" s="21" customFormat="1" ht="47.25">
      <c r="B80" s="3" t="s">
        <v>109</v>
      </c>
      <c r="C80" s="15" t="s">
        <v>165</v>
      </c>
      <c r="D80" s="8">
        <v>3000</v>
      </c>
      <c r="E80" s="8">
        <v>2722</v>
      </c>
      <c r="F80" s="8">
        <f t="shared" si="1"/>
        <v>90.73333333333333</v>
      </c>
    </row>
    <row r="81" spans="2:6" s="21" customFormat="1" ht="78.75">
      <c r="B81" s="3" t="s">
        <v>109</v>
      </c>
      <c r="C81" s="15" t="s">
        <v>166</v>
      </c>
      <c r="D81" s="8">
        <v>2400</v>
      </c>
      <c r="E81" s="8">
        <v>2400</v>
      </c>
      <c r="F81" s="8">
        <f t="shared" si="1"/>
        <v>100</v>
      </c>
    </row>
    <row r="82" spans="2:6" s="21" customFormat="1" ht="63">
      <c r="B82" s="3" t="s">
        <v>109</v>
      </c>
      <c r="C82" s="15" t="s">
        <v>167</v>
      </c>
      <c r="D82" s="8">
        <v>1000</v>
      </c>
      <c r="E82" s="8">
        <v>1000</v>
      </c>
      <c r="F82" s="8">
        <f t="shared" si="1"/>
        <v>100</v>
      </c>
    </row>
    <row r="83" spans="2:6" s="21" customFormat="1" ht="47.25">
      <c r="B83" s="3" t="s">
        <v>109</v>
      </c>
      <c r="C83" s="15" t="s">
        <v>168</v>
      </c>
      <c r="D83" s="8">
        <v>10000</v>
      </c>
      <c r="E83" s="8">
        <v>10000</v>
      </c>
      <c r="F83" s="8">
        <f t="shared" si="1"/>
        <v>100</v>
      </c>
    </row>
    <row r="84" spans="2:6" s="21" customFormat="1" ht="63">
      <c r="B84" s="3" t="s">
        <v>109</v>
      </c>
      <c r="C84" s="15" t="s">
        <v>169</v>
      </c>
      <c r="D84" s="8">
        <v>1000</v>
      </c>
      <c r="E84" s="8">
        <v>1000</v>
      </c>
      <c r="F84" s="8">
        <f t="shared" si="1"/>
        <v>100</v>
      </c>
    </row>
    <row r="85" spans="2:6" s="21" customFormat="1" ht="31.5">
      <c r="B85" s="1" t="s">
        <v>111</v>
      </c>
      <c r="C85" s="4" t="s">
        <v>82</v>
      </c>
      <c r="D85" s="7">
        <f>D86+D87+D104+D108+D109+D110+D111</f>
        <v>738970.7000000001</v>
      </c>
      <c r="E85" s="7">
        <f>E86+E87+E104+E108+E109+E110+E111</f>
        <v>720865.6</v>
      </c>
      <c r="F85" s="7">
        <f t="shared" si="1"/>
        <v>97.54995698746917</v>
      </c>
    </row>
    <row r="86" spans="2:6" s="21" customFormat="1" ht="47.25">
      <c r="B86" s="3" t="s">
        <v>112</v>
      </c>
      <c r="C86" s="5" t="s">
        <v>59</v>
      </c>
      <c r="D86" s="8">
        <v>53665</v>
      </c>
      <c r="E86" s="8">
        <v>53661.7</v>
      </c>
      <c r="F86" s="8">
        <f t="shared" si="1"/>
        <v>99.99385074070622</v>
      </c>
    </row>
    <row r="87" spans="2:6" s="21" customFormat="1" ht="31.5">
      <c r="B87" s="3" t="s">
        <v>113</v>
      </c>
      <c r="C87" s="5" t="s">
        <v>41</v>
      </c>
      <c r="D87" s="8">
        <f>D89+D90+D91+D92+D93+D94+D95+D96+D97+D98+D99+D100+D101+D102+D103</f>
        <v>648625.6000000001</v>
      </c>
      <c r="E87" s="8">
        <f>E89+E90+E91+E92+E93+E94+E95+E96+E97+E98+E99+E100+E101+E102+E103</f>
        <v>633905.4</v>
      </c>
      <c r="F87" s="8">
        <f t="shared" si="1"/>
        <v>97.73055519239449</v>
      </c>
    </row>
    <row r="88" spans="2:6" s="21" customFormat="1" ht="15.75">
      <c r="B88" s="27" t="s">
        <v>53</v>
      </c>
      <c r="C88" s="28"/>
      <c r="D88" s="29"/>
      <c r="E88" s="29"/>
      <c r="F88" s="30"/>
    </row>
    <row r="89" spans="2:6" s="21" customFormat="1" ht="31.5">
      <c r="B89" s="3" t="s">
        <v>113</v>
      </c>
      <c r="C89" s="5" t="s">
        <v>190</v>
      </c>
      <c r="D89" s="8">
        <v>664.4</v>
      </c>
      <c r="E89" s="8">
        <v>664.4</v>
      </c>
      <c r="F89" s="8">
        <f t="shared" si="1"/>
        <v>100</v>
      </c>
    </row>
    <row r="90" spans="2:6" s="21" customFormat="1" ht="31.5">
      <c r="B90" s="3" t="s">
        <v>113</v>
      </c>
      <c r="C90" s="5" t="s">
        <v>191</v>
      </c>
      <c r="D90" s="8">
        <v>3441</v>
      </c>
      <c r="E90" s="8">
        <v>3441</v>
      </c>
      <c r="F90" s="8">
        <f t="shared" si="1"/>
        <v>100</v>
      </c>
    </row>
    <row r="91" spans="2:6" s="21" customFormat="1" ht="47.25">
      <c r="B91" s="3" t="s">
        <v>113</v>
      </c>
      <c r="C91" s="5" t="s">
        <v>192</v>
      </c>
      <c r="D91" s="8">
        <v>895.8</v>
      </c>
      <c r="E91" s="8">
        <v>895.8</v>
      </c>
      <c r="F91" s="8">
        <f t="shared" si="1"/>
        <v>100</v>
      </c>
    </row>
    <row r="92" spans="2:6" s="21" customFormat="1" ht="47.25">
      <c r="B92" s="3" t="s">
        <v>113</v>
      </c>
      <c r="C92" s="5" t="s">
        <v>193</v>
      </c>
      <c r="D92" s="8">
        <v>583.9</v>
      </c>
      <c r="E92" s="8">
        <v>583.9</v>
      </c>
      <c r="F92" s="8">
        <f t="shared" si="1"/>
        <v>100</v>
      </c>
    </row>
    <row r="93" spans="2:6" s="21" customFormat="1" ht="78.75">
      <c r="B93" s="3" t="s">
        <v>113</v>
      </c>
      <c r="C93" s="5" t="s">
        <v>172</v>
      </c>
      <c r="D93" s="8">
        <v>214</v>
      </c>
      <c r="E93" s="8">
        <v>214</v>
      </c>
      <c r="F93" s="8">
        <f t="shared" si="1"/>
        <v>100</v>
      </c>
    </row>
    <row r="94" spans="2:6" s="21" customFormat="1" ht="31.5">
      <c r="B94" s="3" t="s">
        <v>113</v>
      </c>
      <c r="C94" s="5" t="s">
        <v>173</v>
      </c>
      <c r="D94" s="8">
        <v>687.7</v>
      </c>
      <c r="E94" s="8">
        <v>687.7</v>
      </c>
      <c r="F94" s="8">
        <f t="shared" si="1"/>
        <v>100</v>
      </c>
    </row>
    <row r="95" spans="2:6" s="21" customFormat="1" ht="31.5">
      <c r="B95" s="3" t="s">
        <v>113</v>
      </c>
      <c r="C95" s="5" t="s">
        <v>194</v>
      </c>
      <c r="D95" s="8">
        <v>186975.3</v>
      </c>
      <c r="E95" s="8">
        <v>174392.1</v>
      </c>
      <c r="F95" s="8">
        <f t="shared" si="1"/>
        <v>93.2701271237431</v>
      </c>
    </row>
    <row r="96" spans="2:6" s="21" customFormat="1" ht="31.5">
      <c r="B96" s="3" t="s">
        <v>113</v>
      </c>
      <c r="C96" s="5" t="s">
        <v>195</v>
      </c>
      <c r="D96" s="8">
        <v>391748.7</v>
      </c>
      <c r="E96" s="8">
        <v>391748.7</v>
      </c>
      <c r="F96" s="8">
        <f t="shared" si="1"/>
        <v>100</v>
      </c>
    </row>
    <row r="97" spans="2:6" s="21" customFormat="1" ht="47.25">
      <c r="B97" s="3" t="s">
        <v>113</v>
      </c>
      <c r="C97" s="5" t="s">
        <v>93</v>
      </c>
      <c r="D97" s="8">
        <v>31769.4</v>
      </c>
      <c r="E97" s="8">
        <v>30610.2</v>
      </c>
      <c r="F97" s="8">
        <f t="shared" si="1"/>
        <v>96.35120587735368</v>
      </c>
    </row>
    <row r="98" spans="2:6" s="21" customFormat="1" ht="63">
      <c r="B98" s="3" t="s">
        <v>113</v>
      </c>
      <c r="C98" s="5" t="s">
        <v>127</v>
      </c>
      <c r="D98" s="8">
        <v>14098.3</v>
      </c>
      <c r="E98" s="8">
        <v>14011.4</v>
      </c>
      <c r="F98" s="8">
        <f t="shared" si="1"/>
        <v>99.38361362717491</v>
      </c>
    </row>
    <row r="99" spans="2:6" s="21" customFormat="1" ht="78.75">
      <c r="B99" s="3" t="s">
        <v>113</v>
      </c>
      <c r="C99" s="5" t="s">
        <v>196</v>
      </c>
      <c r="D99" s="8">
        <v>3848.5</v>
      </c>
      <c r="E99" s="8">
        <v>3720</v>
      </c>
      <c r="F99" s="8">
        <f t="shared" si="1"/>
        <v>96.66103676757179</v>
      </c>
    </row>
    <row r="100" spans="2:6" s="21" customFormat="1" ht="94.5">
      <c r="B100" s="3" t="s">
        <v>113</v>
      </c>
      <c r="C100" s="5" t="s">
        <v>197</v>
      </c>
      <c r="D100" s="8">
        <v>96</v>
      </c>
      <c r="E100" s="8">
        <v>80</v>
      </c>
      <c r="F100" s="8">
        <f t="shared" si="1"/>
        <v>83.33333333333334</v>
      </c>
    </row>
    <row r="101" spans="2:6" s="21" customFormat="1" ht="94.5">
      <c r="B101" s="3" t="s">
        <v>113</v>
      </c>
      <c r="C101" s="5" t="s">
        <v>198</v>
      </c>
      <c r="D101" s="8">
        <v>1494.2</v>
      </c>
      <c r="E101" s="8">
        <v>747.8</v>
      </c>
      <c r="F101" s="8">
        <f t="shared" si="1"/>
        <v>50.046847811537944</v>
      </c>
    </row>
    <row r="102" spans="2:6" s="21" customFormat="1" ht="63">
      <c r="B102" s="3" t="s">
        <v>113</v>
      </c>
      <c r="C102" s="5" t="s">
        <v>199</v>
      </c>
      <c r="D102" s="8">
        <v>11888.4</v>
      </c>
      <c r="E102" s="8">
        <v>11888.4</v>
      </c>
      <c r="F102" s="8">
        <f t="shared" si="1"/>
        <v>100</v>
      </c>
    </row>
    <row r="103" spans="2:6" s="21" customFormat="1" ht="63">
      <c r="B103" s="3" t="s">
        <v>113</v>
      </c>
      <c r="C103" s="5" t="s">
        <v>123</v>
      </c>
      <c r="D103" s="8">
        <v>220</v>
      </c>
      <c r="E103" s="8">
        <v>220</v>
      </c>
      <c r="F103" s="8">
        <f t="shared" si="1"/>
        <v>100</v>
      </c>
    </row>
    <row r="104" spans="2:6" s="21" customFormat="1" ht="47.25">
      <c r="B104" s="3" t="s">
        <v>114</v>
      </c>
      <c r="C104" s="5" t="s">
        <v>6</v>
      </c>
      <c r="D104" s="8">
        <f>D106+D107</f>
        <v>26813.2</v>
      </c>
      <c r="E104" s="8">
        <f>E106+E107</f>
        <v>25775</v>
      </c>
      <c r="F104" s="7">
        <f t="shared" si="1"/>
        <v>96.1280264944132</v>
      </c>
    </row>
    <row r="105" spans="2:6" s="21" customFormat="1" ht="15.75">
      <c r="B105" s="27" t="s">
        <v>53</v>
      </c>
      <c r="C105" s="28"/>
      <c r="D105" s="29"/>
      <c r="E105" s="29"/>
      <c r="F105" s="30"/>
    </row>
    <row r="106" spans="2:6" s="21" customFormat="1" ht="15.75">
      <c r="B106" s="3"/>
      <c r="C106" s="5" t="s">
        <v>200</v>
      </c>
      <c r="D106" s="8">
        <v>17986.2</v>
      </c>
      <c r="E106" s="8">
        <v>17048</v>
      </c>
      <c r="F106" s="8">
        <f t="shared" si="1"/>
        <v>94.78377867476175</v>
      </c>
    </row>
    <row r="107" spans="2:6" s="21" customFormat="1" ht="47.25">
      <c r="B107" s="3"/>
      <c r="C107" s="5" t="s">
        <v>201</v>
      </c>
      <c r="D107" s="8">
        <v>8827</v>
      </c>
      <c r="E107" s="8">
        <v>8727</v>
      </c>
      <c r="F107" s="8">
        <f t="shared" si="1"/>
        <v>98.86711226917413</v>
      </c>
    </row>
    <row r="108" spans="2:6" s="21" customFormat="1" ht="78.75">
      <c r="B108" s="3" t="s">
        <v>115</v>
      </c>
      <c r="C108" s="5" t="s">
        <v>94</v>
      </c>
      <c r="D108" s="8">
        <v>2120</v>
      </c>
      <c r="E108" s="8">
        <v>2120</v>
      </c>
      <c r="F108" s="8">
        <f t="shared" si="1"/>
        <v>100</v>
      </c>
    </row>
    <row r="109" spans="2:6" s="21" customFormat="1" ht="63">
      <c r="B109" s="3" t="s">
        <v>174</v>
      </c>
      <c r="C109" s="5" t="s">
        <v>175</v>
      </c>
      <c r="D109" s="8">
        <v>60.4</v>
      </c>
      <c r="E109" s="8">
        <v>60.4</v>
      </c>
      <c r="F109" s="8">
        <f t="shared" si="1"/>
        <v>100</v>
      </c>
    </row>
    <row r="110" spans="2:6" s="21" customFormat="1" ht="31.5">
      <c r="B110" s="3" t="s">
        <v>176</v>
      </c>
      <c r="C110" s="5" t="s">
        <v>177</v>
      </c>
      <c r="D110" s="8">
        <v>1386.3</v>
      </c>
      <c r="E110" s="8">
        <v>0</v>
      </c>
      <c r="F110" s="8">
        <f t="shared" si="1"/>
        <v>0</v>
      </c>
    </row>
    <row r="111" spans="2:6" s="21" customFormat="1" ht="31.5">
      <c r="B111" s="3" t="s">
        <v>116</v>
      </c>
      <c r="C111" s="5" t="s">
        <v>85</v>
      </c>
      <c r="D111" s="8">
        <f>D113+D114</f>
        <v>6300.2</v>
      </c>
      <c r="E111" s="8">
        <f>E113+E114</f>
        <v>5343.099999999999</v>
      </c>
      <c r="F111" s="8">
        <f t="shared" si="1"/>
        <v>84.80841878035618</v>
      </c>
    </row>
    <row r="112" spans="2:6" s="21" customFormat="1" ht="15.75">
      <c r="B112" s="27" t="s">
        <v>53</v>
      </c>
      <c r="C112" s="28"/>
      <c r="D112" s="29"/>
      <c r="E112" s="29"/>
      <c r="F112" s="30"/>
    </row>
    <row r="113" spans="2:6" s="21" customFormat="1" ht="47.25">
      <c r="B113" s="3" t="s">
        <v>116</v>
      </c>
      <c r="C113" s="5" t="s">
        <v>178</v>
      </c>
      <c r="D113" s="8">
        <v>5189</v>
      </c>
      <c r="E113" s="8">
        <v>5125.4</v>
      </c>
      <c r="F113" s="8">
        <f t="shared" si="1"/>
        <v>98.77433031412602</v>
      </c>
    </row>
    <row r="114" spans="2:6" s="21" customFormat="1" ht="78.75">
      <c r="B114" s="3" t="s">
        <v>116</v>
      </c>
      <c r="C114" s="5" t="s">
        <v>202</v>
      </c>
      <c r="D114" s="8">
        <v>1111.2</v>
      </c>
      <c r="E114" s="8">
        <v>217.7</v>
      </c>
      <c r="F114" s="8">
        <f t="shared" si="1"/>
        <v>19.59143268538517</v>
      </c>
    </row>
    <row r="115" spans="2:6" s="22" customFormat="1" ht="15.75">
      <c r="B115" s="1" t="s">
        <v>117</v>
      </c>
      <c r="C115" s="9" t="s">
        <v>7</v>
      </c>
      <c r="D115" s="7">
        <f>D116+D120+D121+D122+D123+D124+D125</f>
        <v>105010.7</v>
      </c>
      <c r="E115" s="7">
        <f>E116+E120+E121+E122+E123+E124+E125</f>
        <v>105008.1</v>
      </c>
      <c r="F115" s="7">
        <f t="shared" si="1"/>
        <v>99.99752406183372</v>
      </c>
    </row>
    <row r="116" spans="2:6" s="21" customFormat="1" ht="63">
      <c r="B116" s="3" t="s">
        <v>179</v>
      </c>
      <c r="C116" s="15" t="s">
        <v>180</v>
      </c>
      <c r="D116" s="8">
        <f>D118+D119</f>
        <v>1772</v>
      </c>
      <c r="E116" s="8">
        <f>E118+E119</f>
        <v>1772</v>
      </c>
      <c r="F116" s="8">
        <f t="shared" si="1"/>
        <v>100</v>
      </c>
    </row>
    <row r="117" spans="2:6" s="21" customFormat="1" ht="15.75">
      <c r="B117" s="27" t="s">
        <v>53</v>
      </c>
      <c r="C117" s="31"/>
      <c r="D117" s="29"/>
      <c r="E117" s="29"/>
      <c r="F117" s="30"/>
    </row>
    <row r="118" spans="2:6" s="21" customFormat="1" ht="47.25">
      <c r="B118" s="3" t="s">
        <v>179</v>
      </c>
      <c r="C118" s="15" t="s">
        <v>181</v>
      </c>
      <c r="D118" s="8">
        <v>40</v>
      </c>
      <c r="E118" s="8">
        <v>40</v>
      </c>
      <c r="F118" s="8">
        <f t="shared" si="1"/>
        <v>100</v>
      </c>
    </row>
    <row r="119" spans="2:6" s="21" customFormat="1" ht="15.75">
      <c r="B119" s="3" t="s">
        <v>179</v>
      </c>
      <c r="C119" s="15" t="s">
        <v>182</v>
      </c>
      <c r="D119" s="8">
        <v>1732</v>
      </c>
      <c r="E119" s="8">
        <v>1732</v>
      </c>
      <c r="F119" s="8">
        <f t="shared" si="1"/>
        <v>100</v>
      </c>
    </row>
    <row r="120" spans="2:6" s="21" customFormat="1" ht="63">
      <c r="B120" s="3" t="s">
        <v>183</v>
      </c>
      <c r="C120" s="15" t="s">
        <v>184</v>
      </c>
      <c r="D120" s="8">
        <v>12230.5</v>
      </c>
      <c r="E120" s="8">
        <v>12230.5</v>
      </c>
      <c r="F120" s="8">
        <f t="shared" si="1"/>
        <v>100</v>
      </c>
    </row>
    <row r="121" spans="2:6" s="21" customFormat="1" ht="78.75">
      <c r="B121" s="3" t="s">
        <v>187</v>
      </c>
      <c r="C121" s="15" t="s">
        <v>188</v>
      </c>
      <c r="D121" s="8">
        <v>90000</v>
      </c>
      <c r="E121" s="8">
        <v>90000</v>
      </c>
      <c r="F121" s="8">
        <f t="shared" si="1"/>
        <v>100</v>
      </c>
    </row>
    <row r="122" spans="2:6" s="21" customFormat="1" ht="31.5">
      <c r="B122" s="3" t="s">
        <v>118</v>
      </c>
      <c r="C122" s="15" t="s">
        <v>120</v>
      </c>
      <c r="D122" s="8">
        <v>100</v>
      </c>
      <c r="E122" s="8">
        <v>100</v>
      </c>
      <c r="F122" s="8">
        <f t="shared" si="1"/>
        <v>100</v>
      </c>
    </row>
    <row r="123" spans="2:6" s="21" customFormat="1" ht="63">
      <c r="B123" s="3" t="s">
        <v>119</v>
      </c>
      <c r="C123" s="15" t="s">
        <v>121</v>
      </c>
      <c r="D123" s="8">
        <v>558.1</v>
      </c>
      <c r="E123" s="8">
        <v>558.1</v>
      </c>
      <c r="F123" s="8">
        <f t="shared" si="1"/>
        <v>100</v>
      </c>
    </row>
    <row r="124" spans="2:6" s="21" customFormat="1" ht="47.25">
      <c r="B124" s="3" t="s">
        <v>185</v>
      </c>
      <c r="C124" s="15" t="s">
        <v>186</v>
      </c>
      <c r="D124" s="8">
        <v>263.9</v>
      </c>
      <c r="E124" s="8">
        <v>263.9</v>
      </c>
      <c r="F124" s="8">
        <f t="shared" si="1"/>
        <v>100</v>
      </c>
    </row>
    <row r="125" spans="2:6" s="21" customFormat="1" ht="31.5">
      <c r="B125" s="3" t="s">
        <v>122</v>
      </c>
      <c r="C125" s="15" t="s">
        <v>86</v>
      </c>
      <c r="D125" s="8">
        <f>D127</f>
        <v>86.2</v>
      </c>
      <c r="E125" s="8">
        <f>E127</f>
        <v>83.6</v>
      </c>
      <c r="F125" s="8">
        <f t="shared" si="1"/>
        <v>96.98375870069604</v>
      </c>
    </row>
    <row r="126" spans="2:6" s="21" customFormat="1" ht="15.75">
      <c r="B126" s="27" t="s">
        <v>53</v>
      </c>
      <c r="C126" s="31"/>
      <c r="D126" s="32"/>
      <c r="E126" s="32"/>
      <c r="F126" s="33"/>
    </row>
    <row r="127" spans="2:6" s="21" customFormat="1" ht="63">
      <c r="B127" s="3" t="s">
        <v>122</v>
      </c>
      <c r="C127" s="15" t="s">
        <v>96</v>
      </c>
      <c r="D127" s="8">
        <v>86.2</v>
      </c>
      <c r="E127" s="8">
        <v>83.6</v>
      </c>
      <c r="F127" s="8">
        <f t="shared" si="1"/>
        <v>96.98375870069604</v>
      </c>
    </row>
    <row r="128" spans="2:6" s="22" customFormat="1" ht="15.75">
      <c r="B128" s="1" t="s">
        <v>79</v>
      </c>
      <c r="C128" s="9" t="s">
        <v>77</v>
      </c>
      <c r="D128" s="7">
        <f>D129+D130</f>
        <v>576.4</v>
      </c>
      <c r="E128" s="7">
        <f>E129+E130</f>
        <v>576.4</v>
      </c>
      <c r="F128" s="7">
        <f t="shared" si="1"/>
        <v>100</v>
      </c>
    </row>
    <row r="129" spans="2:6" s="21" customFormat="1" ht="47.25">
      <c r="B129" s="3" t="s">
        <v>128</v>
      </c>
      <c r="C129" s="15" t="s">
        <v>78</v>
      </c>
      <c r="D129" s="8">
        <v>261.4</v>
      </c>
      <c r="E129" s="8">
        <v>261.4</v>
      </c>
      <c r="F129" s="8">
        <f t="shared" si="1"/>
        <v>100</v>
      </c>
    </row>
    <row r="130" spans="2:6" s="21" customFormat="1" ht="31.5">
      <c r="B130" s="3" t="s">
        <v>129</v>
      </c>
      <c r="C130" s="15" t="s">
        <v>87</v>
      </c>
      <c r="D130" s="8">
        <v>315</v>
      </c>
      <c r="E130" s="8">
        <v>315</v>
      </c>
      <c r="F130" s="8">
        <f t="shared" si="1"/>
        <v>100</v>
      </c>
    </row>
    <row r="131" spans="2:6" s="22" customFormat="1" ht="47.25">
      <c r="B131" s="1" t="s">
        <v>71</v>
      </c>
      <c r="C131" s="9" t="s">
        <v>72</v>
      </c>
      <c r="D131" s="7">
        <f>D132</f>
        <v>0</v>
      </c>
      <c r="E131" s="7">
        <f>E132</f>
        <v>-1742.1</v>
      </c>
      <c r="F131" s="8"/>
    </row>
    <row r="132" spans="2:6" s="21" customFormat="1" ht="47.25">
      <c r="B132" s="3" t="s">
        <v>124</v>
      </c>
      <c r="C132" s="15" t="s">
        <v>95</v>
      </c>
      <c r="D132" s="8">
        <v>0</v>
      </c>
      <c r="E132" s="8">
        <v>-1742.1</v>
      </c>
      <c r="F132" s="8"/>
    </row>
    <row r="133" spans="2:6" s="21" customFormat="1" ht="15.75">
      <c r="B133" s="1"/>
      <c r="C133" s="4" t="s">
        <v>37</v>
      </c>
      <c r="D133" s="7">
        <f>D8+D43</f>
        <v>1820512.7</v>
      </c>
      <c r="E133" s="7">
        <f>E8+E43</f>
        <v>1782258.6999999997</v>
      </c>
      <c r="F133" s="7">
        <f t="shared" si="1"/>
        <v>97.89872380456339</v>
      </c>
    </row>
    <row r="134" s="24" customFormat="1" ht="12.75">
      <c r="B134" s="12"/>
    </row>
    <row r="135" s="24" customFormat="1" ht="12.75">
      <c r="B135" s="12"/>
    </row>
    <row r="136" s="24" customFormat="1" ht="12.75">
      <c r="B136" s="12"/>
    </row>
    <row r="137" s="24" customFormat="1" ht="12.75">
      <c r="B137" s="12"/>
    </row>
    <row r="138" s="24" customFormat="1" ht="12.75">
      <c r="B138" s="12"/>
    </row>
    <row r="139" s="24" customFormat="1" ht="12.75">
      <c r="B139" s="12"/>
    </row>
    <row r="140" s="24" customFormat="1" ht="12.75">
      <c r="B140" s="12"/>
    </row>
    <row r="141" spans="2:6" s="21" customFormat="1" ht="12.75">
      <c r="B141" s="13"/>
      <c r="D141" s="24"/>
      <c r="E141" s="24"/>
      <c r="F141" s="24"/>
    </row>
    <row r="142" spans="2:6" s="21" customFormat="1" ht="12.75">
      <c r="B142" s="13"/>
      <c r="D142" s="24" t="s">
        <v>42</v>
      </c>
      <c r="E142" s="24"/>
      <c r="F142" s="24"/>
    </row>
    <row r="143" spans="2:6" s="21" customFormat="1" ht="12.75">
      <c r="B143" s="13"/>
      <c r="D143" s="24"/>
      <c r="E143" s="24"/>
      <c r="F143" s="24"/>
    </row>
    <row r="144" spans="2:6" s="21" customFormat="1" ht="12.75">
      <c r="B144" s="13"/>
      <c r="D144" s="24"/>
      <c r="E144" s="24"/>
      <c r="F144" s="24"/>
    </row>
    <row r="145" spans="2:6" s="21" customFormat="1" ht="12.75">
      <c r="B145" s="13"/>
      <c r="D145" s="24"/>
      <c r="E145" s="24"/>
      <c r="F145" s="24"/>
    </row>
    <row r="146" spans="2:6" s="21" customFormat="1" ht="12.75">
      <c r="B146" s="13"/>
      <c r="D146" s="24"/>
      <c r="E146" s="24"/>
      <c r="F146" s="24"/>
    </row>
    <row r="147" spans="2:6" s="21" customFormat="1" ht="12.75">
      <c r="B147" s="13"/>
      <c r="D147" s="24"/>
      <c r="E147" s="24"/>
      <c r="F147" s="24"/>
    </row>
    <row r="148" spans="2:6" s="21" customFormat="1" ht="12.75">
      <c r="B148" s="13"/>
      <c r="D148" s="24"/>
      <c r="E148" s="24"/>
      <c r="F148" s="24"/>
    </row>
    <row r="149" spans="2:6" s="21" customFormat="1" ht="12.75">
      <c r="B149" s="13"/>
      <c r="D149" s="24"/>
      <c r="E149" s="24"/>
      <c r="F149" s="24"/>
    </row>
  </sheetData>
  <sheetProtection/>
  <mergeCells count="15">
    <mergeCell ref="B2:F2"/>
    <mergeCell ref="B3:F3"/>
    <mergeCell ref="B4:F4"/>
    <mergeCell ref="D1:F1"/>
    <mergeCell ref="B5:F5"/>
    <mergeCell ref="C88:F88"/>
    <mergeCell ref="E6:F6"/>
    <mergeCell ref="C105:F105"/>
    <mergeCell ref="C126:F126"/>
    <mergeCell ref="C47:F47"/>
    <mergeCell ref="C55:F55"/>
    <mergeCell ref="C59:F59"/>
    <mergeCell ref="C73:F73"/>
    <mergeCell ref="C117:F117"/>
    <mergeCell ref="C112:F112"/>
  </mergeCells>
  <printOptions/>
  <pageMargins left="1.062992125984252" right="0.3937007874015748" top="0.7874015748031497" bottom="0.7874015748031497" header="0.4330708661417323" footer="0.4724409448818898"/>
  <pageSetup fitToHeight="6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1111111111</cp:lastModifiedBy>
  <cp:lastPrinted>2021-06-18T09:15:02Z</cp:lastPrinted>
  <dcterms:created xsi:type="dcterms:W3CDTF">2004-03-01T08:13:08Z</dcterms:created>
  <dcterms:modified xsi:type="dcterms:W3CDTF">2021-06-18T09:15:42Z</dcterms:modified>
  <cp:category/>
  <cp:version/>
  <cp:contentType/>
  <cp:contentStatus/>
</cp:coreProperties>
</file>