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11" sheetId="1" r:id="rId1"/>
  </sheets>
  <definedNames>
    <definedName name="_xlnm.Print_Area" localSheetId="0">'2011'!$A$1:$I$159</definedName>
  </definedNames>
  <calcPr fullCalcOnLoad="1"/>
</workbook>
</file>

<file path=xl/sharedStrings.xml><?xml version="1.0" encoding="utf-8"?>
<sst xmlns="http://schemas.openxmlformats.org/spreadsheetml/2006/main" count="589" uniqueCount="116">
  <si>
    <t>Наименование</t>
  </si>
  <si>
    <t>Раздел</t>
  </si>
  <si>
    <t>Подраздел</t>
  </si>
  <si>
    <t>Вид расходов</t>
  </si>
  <si>
    <t>Общегосударственные вопросы</t>
  </si>
  <si>
    <t>01</t>
  </si>
  <si>
    <t>02</t>
  </si>
  <si>
    <t>03</t>
  </si>
  <si>
    <t>04</t>
  </si>
  <si>
    <t>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</si>
  <si>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</si>
  <si>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</si>
  <si>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</si>
  <si>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</si>
  <si>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</si>
  <si>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05</t>
  </si>
  <si>
    <t>Образование</t>
  </si>
  <si>
    <t>Дошкольное образование</t>
  </si>
  <si>
    <t>Общее образование</t>
  </si>
  <si>
    <t>09</t>
  </si>
  <si>
    <t>08</t>
  </si>
  <si>
    <t>Культура</t>
  </si>
  <si>
    <t>Социальная политика</t>
  </si>
  <si>
    <t>10</t>
  </si>
  <si>
    <t>12</t>
  </si>
  <si>
    <t>11</t>
  </si>
  <si>
    <t>Периодическая печать и издательства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</si>
  <si>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</si>
  <si>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</si>
  <si>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14</t>
  </si>
  <si>
    <t>Другие вопросы в области национальной безопасности и правоохранительной деятельности</t>
  </si>
  <si>
    <t>06</t>
  </si>
  <si>
    <t xml:space="preserve"> Физическая культура и спорт</t>
  </si>
  <si>
    <t xml:space="preserve">Пенсионное  обеспечение 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</si>
  <si>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</si>
  <si>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</si>
  <si>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</si>
  <si>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 xml:space="preserve">Культура, кинематография </t>
  </si>
  <si>
    <t>Массовый спорт</t>
  </si>
  <si>
    <t>Средства массовой информации</t>
  </si>
  <si>
    <t>Дорожное хозяйство (дорожные фонды)</t>
  </si>
  <si>
    <t>2013 год собств</t>
  </si>
  <si>
    <t>Непрограммные направления обеспечения деятельности  органов местного самоуправления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</si>
  <si>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</si>
  <si>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100</t>
  </si>
  <si>
    <t>200</t>
  </si>
  <si>
    <t>Непрограммные расходы органов местного самоуправления</t>
  </si>
  <si>
    <t>Иные бюджетные ассигнования</t>
  </si>
  <si>
    <t>800</t>
  </si>
  <si>
    <t>Предоставление субсидий бюджетным, автономным учреждениям и иным некоммерческим организациям</t>
  </si>
  <si>
    <t>600</t>
  </si>
  <si>
    <t>300</t>
  </si>
  <si>
    <t>Социальное обеспечение и иные выплаты населению</t>
  </si>
  <si>
    <t>Итого расходов</t>
  </si>
  <si>
    <t>Код            ведомства</t>
  </si>
  <si>
    <t>Сельское хозяйство</t>
  </si>
  <si>
    <t xml:space="preserve">Распределение бюджетных ассигнований по разделам, подразделам, целевым статьям и видам расходов бюджета в составе ведомственной структуры расходов бюджета городского округа </t>
  </si>
  <si>
    <t xml:space="preserve">99 0 </t>
  </si>
  <si>
    <t>99 0</t>
  </si>
  <si>
    <t>36 0</t>
  </si>
  <si>
    <t xml:space="preserve">35 0 </t>
  </si>
  <si>
    <t xml:space="preserve">90 0 </t>
  </si>
  <si>
    <t>90 0</t>
  </si>
  <si>
    <t>Социальное обеспечение  населения</t>
  </si>
  <si>
    <t xml:space="preserve">38 0 </t>
  </si>
  <si>
    <t>37 0</t>
  </si>
  <si>
    <t>400</t>
  </si>
  <si>
    <t>Обслуживание государственного (муниципального) долга</t>
  </si>
  <si>
    <t>700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</si>
  <si>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</si>
  <si>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Молодежная политика </t>
  </si>
  <si>
    <t>Дополнительное образование детей</t>
  </si>
  <si>
    <t>Благоустройство</t>
  </si>
  <si>
    <t>34 0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</si>
  <si>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</si>
  <si>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</si>
  <si>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31 0</t>
  </si>
  <si>
    <t>Физическая культура</t>
  </si>
  <si>
    <t>Целевая статья расходов (муниципальная программа и непрограммное направление деятельности)</t>
  </si>
  <si>
    <t>Михайловская городская Дума Волгоградской области</t>
  </si>
  <si>
    <t>Администрация городского округа город Михайловка Волгоградской области</t>
  </si>
  <si>
    <t>Контрольно - счетная комиссия городского округа город Михайловка Волгоградской области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</si>
  <si>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</si>
  <si>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Другие вопросы в области социальной политики
</t>
  </si>
  <si>
    <t xml:space="preserve"> </t>
  </si>
  <si>
    <t xml:space="preserve">к решению Михайловской городской </t>
  </si>
  <si>
    <t>Думы Волгоградской области</t>
  </si>
  <si>
    <t xml:space="preserve">"О бюджете городского округа город </t>
  </si>
  <si>
    <t>Михайловка Волгоградской области</t>
  </si>
  <si>
    <t>Муниципальная программа "Энергоресурсосбережение и повышение энергоэффективности городского округа город Михайловка на период до 2024 года"</t>
  </si>
  <si>
    <t xml:space="preserve">31 0 </t>
  </si>
  <si>
    <t>Капитальные вложения в объекты государственной (муниципальной) собственности</t>
  </si>
  <si>
    <t>35 0</t>
  </si>
  <si>
    <t>2023 год (сумма тыс.руб.)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</si>
  <si>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</si>
  <si>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 (муниципального) долга</t>
  </si>
  <si>
    <t>Обслуживание  государственного  (муниципального) внутреннего долга</t>
  </si>
  <si>
    <t>Финансовый отдел администрации городского округа город Михайловка Волгоградской области</t>
  </si>
  <si>
    <t>Судебная система</t>
  </si>
  <si>
    <t>на 2022 год и на плановый период 2023 и 2024 годов"</t>
  </si>
  <si>
    <t xml:space="preserve"> на плановый период 2023 и 2024 годов</t>
  </si>
  <si>
    <t>2024 год (сумма тыс.руб.)</t>
  </si>
  <si>
    <t>Ведомственная целевая программа "Благоустройство территории городского округа город Михайловка Волгоградской области на 2022-2024 годы"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</si>
  <si>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Волгоградской области на 2022-2024 годы"</t>
  </si>
  <si>
    <t>Ведомственная целевая программа "Обеспечение доступности и качества образования для населения городского округа город Михайловка Волгоградской области" на 2022-2024 годы</t>
  </si>
  <si>
    <t>Ведомственная целевая программа "Молодежь Михайловки" на 2022-2024 годы</t>
  </si>
  <si>
    <t>Ведомственная целевая программа "Сохранение и развитие культуры городского округа город Михайловка Волгоградской области" на 2022-2024 годы</t>
  </si>
  <si>
    <t>Приложение № 7</t>
  </si>
  <si>
    <t>Коммунальное хозяйство</t>
  </si>
  <si>
    <t>8853,2</t>
  </si>
  <si>
    <t>8722,9</t>
  </si>
  <si>
    <t>39 0</t>
  </si>
  <si>
    <t>Муниципальная программа "Укрепление и развитие материально-технической базы учреждений культуры и дополнительного образования детей в сфере культуры городского округа город Михайловка Волгоградской области на 2021-2023годы"</t>
  </si>
  <si>
    <t>47 0</t>
  </si>
  <si>
    <t>Муниципальная программа "Формирование современной городской среды городского округа город Михайловка Волгоградской области на 2018-2024 годы"</t>
  </si>
  <si>
    <t>36341,1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</si>
</sst>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[$-FC19]d\ mmmm\ yyyy\ &quot;г.&quot;"/>
  </numFmts>
  <fonts count="42">
    <font>
      <sz val="10"/>
      <name val="Tahoma"/>
      <family val="0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0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176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 shrinkToFit="1"/>
    </xf>
    <xf numFmtId="0" fontId="4" fillId="0" borderId="10" xfId="0" applyFont="1" applyBorder="1" applyAlignment="1">
      <alignment wrapText="1" shrinkToFit="1"/>
    </xf>
    <xf numFmtId="176" fontId="5" fillId="0" borderId="10" xfId="0" applyNumberFormat="1" applyFont="1" applyBorder="1" applyAlignment="1">
      <alignment horizontal="right" wrapText="1"/>
    </xf>
    <xf numFmtId="0" fontId="6" fillId="0" borderId="0" xfId="0" applyFont="1" applyAlignment="1">
      <alignment horizontal="center"/>
    </xf>
    <xf numFmtId="176" fontId="4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176" fontId="5" fillId="0" borderId="10" xfId="0" applyNumberFormat="1" applyFont="1" applyFill="1" applyBorder="1" applyAlignment="1" applyProtection="1">
      <alignment horizontal="right" wrapText="1"/>
      <protection/>
    </xf>
    <xf numFmtId="176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 wrapText="1"/>
    </xf>
    <xf numFmtId="176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 wrapText="1"/>
    </xf>
    <xf numFmtId="176" fontId="4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1" fontId="4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right" wrapText="1"/>
    </xf>
    <xf numFmtId="1" fontId="5" fillId="0" borderId="11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wrapText="1"/>
    </xf>
    <xf numFmtId="49" fontId="5" fillId="0" borderId="10" xfId="53" applyNumberFormat="1" applyFont="1" applyBorder="1" applyAlignment="1">
      <alignment horizontal="right"/>
      <protection/>
    </xf>
    <xf numFmtId="49" fontId="4" fillId="0" borderId="10" xfId="53" applyNumberFormat="1" applyFont="1" applyBorder="1" applyAlignment="1">
      <alignment horizontal="right"/>
      <protection/>
    </xf>
    <xf numFmtId="49" fontId="5" fillId="0" borderId="10" xfId="53" applyNumberFormat="1" applyFont="1" applyBorder="1" applyAlignment="1">
      <alignment horizontal="center"/>
      <protection/>
    </xf>
    <xf numFmtId="49" fontId="4" fillId="0" borderId="10" xfId="53" applyNumberFormat="1" applyFont="1" applyBorder="1" applyAlignment="1">
      <alignment horizontal="center"/>
      <protection/>
    </xf>
    <xf numFmtId="0" fontId="5" fillId="0" borderId="10" xfId="53" applyFont="1" applyBorder="1" applyAlignment="1">
      <alignment wrapText="1"/>
      <protection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7"/>
  <sheetViews>
    <sheetView tabSelected="1" workbookViewId="0" topLeftCell="A131">
      <selection activeCell="A134" sqref="A134"/>
    </sheetView>
  </sheetViews>
  <sheetFormatPr defaultColWidth="9.140625" defaultRowHeight="12.75"/>
  <cols>
    <col min="1" max="1" width="33.7109375" style="0" customWidth="1"/>
    <col min="2" max="2" width="7.28125" style="0" customWidth="1"/>
    <col min="3" max="4" width="4.7109375" style="0" customWidth="1"/>
    <col min="5" max="5" width="13.28125" style="0" customWidth="1"/>
    <col min="6" max="6" width="6.00390625" style="0" customWidth="1"/>
    <col min="7" max="7" width="0.2890625" style="0" hidden="1" customWidth="1"/>
    <col min="8" max="8" width="12.57421875" style="0" customWidth="1"/>
    <col min="9" max="9" width="11.8515625" style="0" customWidth="1"/>
  </cols>
  <sheetData>
    <row r="1" spans="1:9" ht="15" customHeight="1">
      <c r="A1" s="42" t="s">
        <v>107</v>
      </c>
      <c r="B1" s="42"/>
      <c r="C1" s="42"/>
      <c r="D1" s="42"/>
      <c r="E1" s="42"/>
      <c r="F1" s="42"/>
      <c r="G1" s="42"/>
      <c r="H1" s="42"/>
      <c r="I1" s="42"/>
    </row>
    <row r="2" spans="1:9" ht="15" customHeight="1">
      <c r="A2" s="42" t="s">
        <v>85</v>
      </c>
      <c r="B2" s="42"/>
      <c r="C2" s="42"/>
      <c r="D2" s="42"/>
      <c r="E2" s="42"/>
      <c r="F2" s="42"/>
      <c r="G2" s="42"/>
      <c r="H2" s="42"/>
      <c r="I2" s="42"/>
    </row>
    <row r="3" spans="1:9" ht="15" customHeight="1">
      <c r="A3" s="42" t="s">
        <v>86</v>
      </c>
      <c r="B3" s="42"/>
      <c r="C3" s="42"/>
      <c r="D3" s="42"/>
      <c r="E3" s="42"/>
      <c r="F3" s="42"/>
      <c r="G3" s="42"/>
      <c r="H3" s="42"/>
      <c r="I3" s="42"/>
    </row>
    <row r="4" spans="1:9" ht="15" customHeight="1">
      <c r="A4" s="42" t="s">
        <v>87</v>
      </c>
      <c r="B4" s="42"/>
      <c r="C4" s="42"/>
      <c r="D4" s="42"/>
      <c r="E4" s="42"/>
      <c r="F4" s="42"/>
      <c r="G4" s="42"/>
      <c r="H4" s="42"/>
      <c r="I4" s="42"/>
    </row>
    <row r="5" spans="1:9" ht="15" customHeight="1">
      <c r="A5" s="42" t="s">
        <v>88</v>
      </c>
      <c r="B5" s="42"/>
      <c r="C5" s="42"/>
      <c r="D5" s="42"/>
      <c r="E5" s="42"/>
      <c r="F5" s="42"/>
      <c r="G5" s="42"/>
      <c r="H5" s="42"/>
      <c r="I5" s="42"/>
    </row>
    <row r="6" spans="1:9" ht="15" customHeight="1">
      <c r="A6" s="42" t="s">
        <v>99</v>
      </c>
      <c r="B6" s="42"/>
      <c r="C6" s="42"/>
      <c r="D6" s="42"/>
      <c r="E6" s="42"/>
      <c r="F6" s="42"/>
      <c r="G6" s="42"/>
      <c r="H6" s="42"/>
      <c r="I6" s="42"/>
    </row>
    <row r="7" spans="1:7" ht="15.75" customHeight="1">
      <c r="A7" s="45"/>
      <c r="B7" s="45"/>
      <c r="C7" s="45"/>
      <c r="D7" s="45"/>
      <c r="E7" s="45"/>
      <c r="F7" s="45"/>
      <c r="G7" s="9"/>
    </row>
    <row r="8" spans="1:9" ht="36" customHeight="1">
      <c r="A8" s="46" t="s">
        <v>56</v>
      </c>
      <c r="B8" s="46"/>
      <c r="C8" s="46"/>
      <c r="D8" s="46"/>
      <c r="E8" s="46"/>
      <c r="F8" s="46"/>
      <c r="G8" s="46"/>
      <c r="H8" s="46"/>
      <c r="I8" s="46"/>
    </row>
    <row r="9" spans="1:9" ht="15.75">
      <c r="A9" s="43" t="s">
        <v>100</v>
      </c>
      <c r="B9" s="43"/>
      <c r="C9" s="43"/>
      <c r="D9" s="43"/>
      <c r="E9" s="43"/>
      <c r="F9" s="43"/>
      <c r="G9" s="43"/>
      <c r="H9" s="43"/>
      <c r="I9" s="43"/>
    </row>
    <row r="10" spans="1:9" ht="15.75">
      <c r="A10" s="43"/>
      <c r="B10" s="43"/>
      <c r="C10" s="43"/>
      <c r="D10" s="43"/>
      <c r="E10" s="43"/>
      <c r="F10" s="43"/>
      <c r="G10" s="43"/>
      <c r="H10" s="43"/>
      <c r="I10" s="43"/>
    </row>
    <row r="11" spans="1:9" ht="15.75">
      <c r="A11" s="49"/>
      <c r="B11" s="49"/>
      <c r="C11" s="49"/>
      <c r="D11" s="49"/>
      <c r="E11" s="49"/>
      <c r="F11" s="49"/>
      <c r="G11" s="49"/>
      <c r="H11" s="49"/>
      <c r="I11" s="49"/>
    </row>
    <row r="12" spans="1:9" ht="38.25" customHeight="1">
      <c r="A12" s="44" t="s">
        <v>0</v>
      </c>
      <c r="B12" s="47" t="s">
        <v>54</v>
      </c>
      <c r="C12" s="44" t="s">
        <v>1</v>
      </c>
      <c r="D12" s="44" t="s">
        <v>2</v>
      </c>
      <c r="E12" s="47" t="s">
        <v>78</v>
      </c>
      <c r="F12" s="44" t="s">
        <v>3</v>
      </c>
      <c r="G12" s="44" t="s">
        <v>41</v>
      </c>
      <c r="H12" s="44" t="s">
        <v>93</v>
      </c>
      <c r="I12" s="44" t="s">
        <v>101</v>
      </c>
    </row>
    <row r="13" spans="1:9" ht="57" customHeight="1">
      <c r="A13" s="44"/>
      <c r="B13" s="48"/>
      <c r="C13" s="44"/>
      <c r="D13" s="44"/>
      <c r="E13" s="48"/>
      <c r="F13" s="44"/>
      <c r="G13" s="44"/>
      <c r="H13" s="44"/>
      <c r="I13" s="44"/>
    </row>
    <row r="14" spans="1:9" ht="62.25" customHeight="1">
      <c r="A14" s="19" t="s">
        <v>97</v>
      </c>
      <c r="B14" s="27">
        <v>750</v>
      </c>
      <c r="C14" s="25"/>
      <c r="D14" s="25"/>
      <c r="E14" s="24"/>
      <c r="F14" s="24"/>
      <c r="G14" s="17" t="e">
        <f aca="true" t="shared" si="0" ref="G14:I16">G15</f>
        <v>#REF!</v>
      </c>
      <c r="H14" s="17">
        <f t="shared" si="0"/>
        <v>9145</v>
      </c>
      <c r="I14" s="17">
        <f t="shared" si="0"/>
        <v>9145</v>
      </c>
    </row>
    <row r="15" spans="1:9" ht="14.25" customHeight="1">
      <c r="A15" s="4" t="s">
        <v>4</v>
      </c>
      <c r="B15" s="27">
        <v>750</v>
      </c>
      <c r="C15" s="5" t="s">
        <v>5</v>
      </c>
      <c r="D15" s="24"/>
      <c r="E15" s="24"/>
      <c r="F15" s="24"/>
      <c r="G15" s="17" t="e">
        <f t="shared" si="0"/>
        <v>#REF!</v>
      </c>
      <c r="H15" s="17">
        <f>H16+H20</f>
        <v>9145</v>
      </c>
      <c r="I15" s="17">
        <f>I16+I20</f>
        <v>9145</v>
      </c>
    </row>
    <row r="16" spans="1:9" ht="78.75">
      <c r="A16" s="2" t="s">
        <v>35</v>
      </c>
      <c r="B16" s="28">
        <v>750</v>
      </c>
      <c r="C16" s="1" t="s">
        <v>5</v>
      </c>
      <c r="D16" s="16" t="s">
        <v>31</v>
      </c>
      <c r="E16" s="24"/>
      <c r="F16" s="24"/>
      <c r="G16" s="8" t="e">
        <f t="shared" si="0"/>
        <v>#REF!</v>
      </c>
      <c r="H16" s="8">
        <f>H17</f>
        <v>8645</v>
      </c>
      <c r="I16" s="8">
        <f t="shared" si="0"/>
        <v>8645</v>
      </c>
    </row>
    <row r="17" spans="1:9" ht="63">
      <c r="A17" s="2" t="s">
        <v>42</v>
      </c>
      <c r="B17" s="28">
        <v>750</v>
      </c>
      <c r="C17" s="1" t="s">
        <v>5</v>
      </c>
      <c r="D17" s="16" t="s">
        <v>31</v>
      </c>
      <c r="E17" s="33" t="s">
        <v>61</v>
      </c>
      <c r="F17" s="24"/>
      <c r="G17" s="8" t="e">
        <f>#REF!</f>
        <v>#REF!</v>
      </c>
      <c r="H17" s="8">
        <f>H18+H19</f>
        <v>8645</v>
      </c>
      <c r="I17" s="8">
        <f>I18+I19</f>
        <v>8645</v>
      </c>
    </row>
    <row r="18" spans="1:9" ht="141.75">
      <c r="A18" s="2" t="s">
        <v>43</v>
      </c>
      <c r="B18" s="28">
        <v>750</v>
      </c>
      <c r="C18" s="1" t="s">
        <v>5</v>
      </c>
      <c r="D18" s="16" t="s">
        <v>31</v>
      </c>
      <c r="E18" s="33" t="s">
        <v>61</v>
      </c>
      <c r="F18" s="24">
        <v>100</v>
      </c>
      <c r="G18" s="8"/>
      <c r="H18" s="8">
        <v>8127</v>
      </c>
      <c r="I18" s="8">
        <v>8127</v>
      </c>
    </row>
    <row r="19" spans="1:9" ht="63">
      <c r="A19" s="2" t="s">
        <v>75</v>
      </c>
      <c r="B19" s="28">
        <v>750</v>
      </c>
      <c r="C19" s="1" t="s">
        <v>5</v>
      </c>
      <c r="D19" s="16" t="s">
        <v>31</v>
      </c>
      <c r="E19" s="33" t="s">
        <v>61</v>
      </c>
      <c r="F19" s="24">
        <v>200</v>
      </c>
      <c r="G19" s="16"/>
      <c r="H19" s="8">
        <v>518</v>
      </c>
      <c r="I19" s="8">
        <v>518</v>
      </c>
    </row>
    <row r="20" spans="1:9" ht="15.75">
      <c r="A20" s="2" t="s">
        <v>10</v>
      </c>
      <c r="B20" s="2">
        <v>750</v>
      </c>
      <c r="C20" s="1" t="s">
        <v>5</v>
      </c>
      <c r="D20" s="1" t="s">
        <v>25</v>
      </c>
      <c r="E20" s="1"/>
      <c r="F20" s="1"/>
      <c r="G20" s="3" t="e">
        <f>G21</f>
        <v>#REF!</v>
      </c>
      <c r="H20" s="3">
        <f>H21</f>
        <v>500</v>
      </c>
      <c r="I20" s="3">
        <f>I21</f>
        <v>500</v>
      </c>
    </row>
    <row r="21" spans="1:9" ht="47.25">
      <c r="A21" s="2" t="s">
        <v>46</v>
      </c>
      <c r="B21" s="2">
        <v>750</v>
      </c>
      <c r="C21" s="1" t="s">
        <v>5</v>
      </c>
      <c r="D21" s="1" t="s">
        <v>25</v>
      </c>
      <c r="E21" s="31" t="s">
        <v>57</v>
      </c>
      <c r="F21" s="1"/>
      <c r="G21" s="3" t="e">
        <f>#REF!</f>
        <v>#REF!</v>
      </c>
      <c r="H21" s="3">
        <f>H22</f>
        <v>500</v>
      </c>
      <c r="I21" s="3">
        <f>I22</f>
        <v>500</v>
      </c>
    </row>
    <row r="22" spans="1:9" ht="15.75">
      <c r="A22" s="2" t="s">
        <v>47</v>
      </c>
      <c r="B22" s="2">
        <v>750</v>
      </c>
      <c r="C22" s="1" t="s">
        <v>5</v>
      </c>
      <c r="D22" s="1" t="s">
        <v>25</v>
      </c>
      <c r="E22" s="31" t="s">
        <v>57</v>
      </c>
      <c r="F22" s="1" t="s">
        <v>48</v>
      </c>
      <c r="G22" s="3"/>
      <c r="H22" s="3">
        <v>500</v>
      </c>
      <c r="I22" s="3">
        <v>500</v>
      </c>
    </row>
    <row r="23" spans="1:9" ht="31.5">
      <c r="A23" s="19" t="s">
        <v>79</v>
      </c>
      <c r="B23" s="20">
        <v>751</v>
      </c>
      <c r="C23" s="21"/>
      <c r="D23" s="21"/>
      <c r="E23" s="22"/>
      <c r="F23" s="22"/>
      <c r="G23" s="17" t="e">
        <f>G24</f>
        <v>#REF!</v>
      </c>
      <c r="H23" s="17">
        <f>H24</f>
        <v>2155.9</v>
      </c>
      <c r="I23" s="17">
        <f>I24</f>
        <v>2155.9</v>
      </c>
    </row>
    <row r="24" spans="1:9" ht="31.5">
      <c r="A24" s="4" t="s">
        <v>4</v>
      </c>
      <c r="B24" s="20">
        <v>751</v>
      </c>
      <c r="C24" s="5" t="s">
        <v>5</v>
      </c>
      <c r="D24" s="20"/>
      <c r="E24" s="23"/>
      <c r="F24" s="23"/>
      <c r="G24" s="17" t="e">
        <f>G25+#REF!</f>
        <v>#REF!</v>
      </c>
      <c r="H24" s="17">
        <f>H25</f>
        <v>2155.9</v>
      </c>
      <c r="I24" s="17">
        <f>I25</f>
        <v>2155.9</v>
      </c>
    </row>
    <row r="25" spans="1:9" ht="94.5">
      <c r="A25" s="2" t="s">
        <v>28</v>
      </c>
      <c r="B25" s="21">
        <v>751</v>
      </c>
      <c r="C25" s="1" t="s">
        <v>5</v>
      </c>
      <c r="D25" s="1" t="s">
        <v>7</v>
      </c>
      <c r="E25" s="1"/>
      <c r="F25" s="1"/>
      <c r="G25" s="13" t="e">
        <f>G26</f>
        <v>#REF!</v>
      </c>
      <c r="H25" s="13">
        <f>H26</f>
        <v>2155.9</v>
      </c>
      <c r="I25" s="13">
        <f>I26</f>
        <v>2155.9</v>
      </c>
    </row>
    <row r="26" spans="1:9" ht="63">
      <c r="A26" s="2" t="s">
        <v>42</v>
      </c>
      <c r="B26" s="21">
        <v>751</v>
      </c>
      <c r="C26" s="1" t="s">
        <v>5</v>
      </c>
      <c r="D26" s="1" t="s">
        <v>7</v>
      </c>
      <c r="E26" s="33" t="s">
        <v>61</v>
      </c>
      <c r="F26" s="1"/>
      <c r="G26" s="13" t="e">
        <f>#REF!+#REF!</f>
        <v>#REF!</v>
      </c>
      <c r="H26" s="13">
        <f>H27+H28</f>
        <v>2155.9</v>
      </c>
      <c r="I26" s="13">
        <f>I27+I28</f>
        <v>2155.9</v>
      </c>
    </row>
    <row r="27" spans="1:9" ht="141.75">
      <c r="A27" s="2" t="s">
        <v>43</v>
      </c>
      <c r="B27" s="21">
        <v>751</v>
      </c>
      <c r="C27" s="1" t="s">
        <v>5</v>
      </c>
      <c r="D27" s="1" t="s">
        <v>7</v>
      </c>
      <c r="E27" s="33" t="s">
        <v>61</v>
      </c>
      <c r="F27" s="1" t="s">
        <v>44</v>
      </c>
      <c r="G27" s="3"/>
      <c r="H27" s="3">
        <v>1738.8</v>
      </c>
      <c r="I27" s="3">
        <v>1738.8</v>
      </c>
    </row>
    <row r="28" spans="1:9" ht="63">
      <c r="A28" s="2" t="s">
        <v>75</v>
      </c>
      <c r="B28" s="21">
        <v>751</v>
      </c>
      <c r="C28" s="1" t="s">
        <v>5</v>
      </c>
      <c r="D28" s="1" t="s">
        <v>7</v>
      </c>
      <c r="E28" s="33" t="s">
        <v>61</v>
      </c>
      <c r="F28" s="1" t="s">
        <v>45</v>
      </c>
      <c r="G28" s="1"/>
      <c r="H28" s="3">
        <v>417.1</v>
      </c>
      <c r="I28" s="3">
        <v>417.1</v>
      </c>
    </row>
    <row r="29" spans="1:9" ht="47.25">
      <c r="A29" s="4" t="s">
        <v>80</v>
      </c>
      <c r="B29" s="20">
        <v>752</v>
      </c>
      <c r="C29" s="5"/>
      <c r="D29" s="5"/>
      <c r="E29" s="5"/>
      <c r="F29" s="5"/>
      <c r="G29" s="10" t="e">
        <f>G30+G51+G55+G64+#REF!+G82+G109+G119+G135+G143+#REF!</f>
        <v>#REF!</v>
      </c>
      <c r="H29" s="10">
        <f>H30+H51+H55+H64+H82+H109+H119+H135+H143+H147</f>
        <v>1945569.9999999995</v>
      </c>
      <c r="I29" s="10">
        <f>I30+I51+I55+I64+I82+I109+I119+I135+I143+I147</f>
        <v>1780108.7</v>
      </c>
    </row>
    <row r="30" spans="1:9" ht="20.25" customHeight="1">
      <c r="A30" s="4" t="s">
        <v>4</v>
      </c>
      <c r="B30" s="4">
        <v>752</v>
      </c>
      <c r="C30" s="5" t="s">
        <v>5</v>
      </c>
      <c r="D30" s="5"/>
      <c r="E30" s="5"/>
      <c r="F30" s="5"/>
      <c r="G30" s="15" t="e">
        <f>#REF!+G34+#REF!+#REF!</f>
        <v>#REF!</v>
      </c>
      <c r="H30" s="15">
        <f>H34+H31+H42+H38</f>
        <v>227070</v>
      </c>
      <c r="I30" s="15">
        <f>I34+I31+I42+I38</f>
        <v>253055.00000000003</v>
      </c>
    </row>
    <row r="31" spans="1:9" ht="63">
      <c r="A31" s="2" t="s">
        <v>27</v>
      </c>
      <c r="B31" s="2">
        <v>752</v>
      </c>
      <c r="C31" s="1" t="s">
        <v>5</v>
      </c>
      <c r="D31" s="1" t="s">
        <v>6</v>
      </c>
      <c r="E31" s="1"/>
      <c r="F31" s="1"/>
      <c r="G31" s="3"/>
      <c r="H31" s="3">
        <f>H32</f>
        <v>1890</v>
      </c>
      <c r="I31" s="3">
        <f>I32</f>
        <v>1890</v>
      </c>
    </row>
    <row r="32" spans="1:9" ht="63">
      <c r="A32" s="39" t="s">
        <v>42</v>
      </c>
      <c r="B32" s="2">
        <v>752</v>
      </c>
      <c r="C32" s="1" t="s">
        <v>5</v>
      </c>
      <c r="D32" s="1" t="s">
        <v>6</v>
      </c>
      <c r="E32" s="31" t="s">
        <v>62</v>
      </c>
      <c r="F32" s="1"/>
      <c r="G32" s="3"/>
      <c r="H32" s="3">
        <f>H33</f>
        <v>1890</v>
      </c>
      <c r="I32" s="3">
        <f>I33</f>
        <v>1890</v>
      </c>
    </row>
    <row r="33" spans="1:9" ht="131.25" customHeight="1">
      <c r="A33" s="2" t="s">
        <v>43</v>
      </c>
      <c r="B33" s="2">
        <v>752</v>
      </c>
      <c r="C33" s="1" t="s">
        <v>5</v>
      </c>
      <c r="D33" s="1" t="s">
        <v>6</v>
      </c>
      <c r="E33" s="31" t="s">
        <v>62</v>
      </c>
      <c r="F33" s="1" t="s">
        <v>44</v>
      </c>
      <c r="G33" s="3"/>
      <c r="H33" s="3">
        <v>1890</v>
      </c>
      <c r="I33" s="3">
        <v>1890</v>
      </c>
    </row>
    <row r="34" spans="1:9" ht="126">
      <c r="A34" s="39" t="s">
        <v>94</v>
      </c>
      <c r="B34" s="2">
        <v>752</v>
      </c>
      <c r="C34" s="1" t="s">
        <v>5</v>
      </c>
      <c r="D34" s="1" t="s">
        <v>8</v>
      </c>
      <c r="E34" s="1"/>
      <c r="F34" s="1"/>
      <c r="G34" s="13" t="e">
        <f>G35</f>
        <v>#REF!</v>
      </c>
      <c r="H34" s="13">
        <f>H35</f>
        <v>64338.4</v>
      </c>
      <c r="I34" s="13">
        <f>I35</f>
        <v>66338.4</v>
      </c>
    </row>
    <row r="35" spans="1:9" ht="63">
      <c r="A35" s="2" t="s">
        <v>42</v>
      </c>
      <c r="B35" s="2">
        <v>752</v>
      </c>
      <c r="C35" s="1" t="s">
        <v>5</v>
      </c>
      <c r="D35" s="1" t="s">
        <v>8</v>
      </c>
      <c r="E35" s="31" t="s">
        <v>61</v>
      </c>
      <c r="F35" s="1"/>
      <c r="G35" s="13" t="e">
        <f>#REF!+#REF!</f>
        <v>#REF!</v>
      </c>
      <c r="H35" s="13">
        <f>H36+H37</f>
        <v>64338.4</v>
      </c>
      <c r="I35" s="13">
        <f>I36+I37</f>
        <v>66338.4</v>
      </c>
    </row>
    <row r="36" spans="1:9" ht="141.75">
      <c r="A36" s="2" t="s">
        <v>43</v>
      </c>
      <c r="B36" s="2">
        <v>752</v>
      </c>
      <c r="C36" s="1" t="s">
        <v>5</v>
      </c>
      <c r="D36" s="1" t="s">
        <v>8</v>
      </c>
      <c r="E36" s="31" t="s">
        <v>61</v>
      </c>
      <c r="F36" s="1" t="s">
        <v>44</v>
      </c>
      <c r="G36" s="3"/>
      <c r="H36" s="3">
        <v>59000</v>
      </c>
      <c r="I36" s="3">
        <v>61000</v>
      </c>
    </row>
    <row r="37" spans="1:9" ht="63">
      <c r="A37" s="2" t="s">
        <v>75</v>
      </c>
      <c r="B37" s="2">
        <v>752</v>
      </c>
      <c r="C37" s="1" t="s">
        <v>5</v>
      </c>
      <c r="D37" s="1" t="s">
        <v>8</v>
      </c>
      <c r="E37" s="31" t="s">
        <v>61</v>
      </c>
      <c r="F37" s="1" t="s">
        <v>45</v>
      </c>
      <c r="G37" s="3"/>
      <c r="H37" s="3">
        <v>5338.4</v>
      </c>
      <c r="I37" s="3">
        <v>5338.4</v>
      </c>
    </row>
    <row r="38" spans="1:9" ht="15.75">
      <c r="A38" s="2" t="s">
        <v>98</v>
      </c>
      <c r="B38" s="2">
        <v>752</v>
      </c>
      <c r="C38" s="1" t="s">
        <v>5</v>
      </c>
      <c r="D38" s="1" t="s">
        <v>15</v>
      </c>
      <c r="E38" s="31"/>
      <c r="F38" s="1"/>
      <c r="G38" s="13"/>
      <c r="H38" s="13">
        <f>H39</f>
        <v>29.5</v>
      </c>
      <c r="I38" s="13">
        <f>I39</f>
        <v>26.2</v>
      </c>
    </row>
    <row r="39" spans="1:9" ht="47.25">
      <c r="A39" s="2" t="s">
        <v>46</v>
      </c>
      <c r="B39" s="2">
        <v>752</v>
      </c>
      <c r="C39" s="1" t="s">
        <v>5</v>
      </c>
      <c r="D39" s="1" t="s">
        <v>15</v>
      </c>
      <c r="E39" s="31" t="s">
        <v>58</v>
      </c>
      <c r="F39" s="1"/>
      <c r="G39" s="13"/>
      <c r="H39" s="13">
        <f>H40+H41</f>
        <v>29.5</v>
      </c>
      <c r="I39" s="13">
        <f>I40+I41</f>
        <v>26.2</v>
      </c>
    </row>
    <row r="40" spans="1:9" ht="63">
      <c r="A40" s="2" t="s">
        <v>75</v>
      </c>
      <c r="B40" s="2">
        <v>752</v>
      </c>
      <c r="C40" s="1" t="s">
        <v>5</v>
      </c>
      <c r="D40" s="1" t="s">
        <v>15</v>
      </c>
      <c r="E40" s="31" t="s">
        <v>58</v>
      </c>
      <c r="F40" s="1" t="s">
        <v>45</v>
      </c>
      <c r="G40" s="13"/>
      <c r="H40" s="13">
        <v>24.4</v>
      </c>
      <c r="I40" s="13">
        <v>21.7</v>
      </c>
    </row>
    <row r="41" spans="1:9" ht="63">
      <c r="A41" s="40" t="s">
        <v>49</v>
      </c>
      <c r="B41" s="2">
        <v>752</v>
      </c>
      <c r="C41" s="1" t="s">
        <v>5</v>
      </c>
      <c r="D41" s="1" t="s">
        <v>15</v>
      </c>
      <c r="E41" s="31" t="s">
        <v>58</v>
      </c>
      <c r="F41" s="1" t="s">
        <v>50</v>
      </c>
      <c r="G41" s="13"/>
      <c r="H41" s="13">
        <v>5.1</v>
      </c>
      <c r="I41" s="13">
        <v>4.5</v>
      </c>
    </row>
    <row r="42" spans="1:9" ht="31.5">
      <c r="A42" s="2" t="s">
        <v>11</v>
      </c>
      <c r="B42" s="2">
        <v>752</v>
      </c>
      <c r="C42" s="1" t="s">
        <v>5</v>
      </c>
      <c r="D42" s="1" t="s">
        <v>36</v>
      </c>
      <c r="E42" s="31"/>
      <c r="F42" s="1"/>
      <c r="G42" s="13"/>
      <c r="H42" s="13">
        <f>H43+H46</f>
        <v>160812.1</v>
      </c>
      <c r="I42" s="13">
        <f>I43+I46</f>
        <v>184800.40000000002</v>
      </c>
    </row>
    <row r="43" spans="1:9" ht="63">
      <c r="A43" s="2" t="s">
        <v>42</v>
      </c>
      <c r="B43" s="2">
        <v>752</v>
      </c>
      <c r="C43" s="1" t="s">
        <v>5</v>
      </c>
      <c r="D43" s="1" t="s">
        <v>36</v>
      </c>
      <c r="E43" s="14" t="s">
        <v>61</v>
      </c>
      <c r="F43" s="16"/>
      <c r="G43" s="13" t="e">
        <f>#REF!+#REF!</f>
        <v>#REF!</v>
      </c>
      <c r="H43" s="13">
        <f>H44+H45</f>
        <v>14251.9</v>
      </c>
      <c r="I43" s="13">
        <f>I44+I45</f>
        <v>14335.7</v>
      </c>
    </row>
    <row r="44" spans="1:9" ht="123.75" customHeight="1">
      <c r="A44" s="2" t="s">
        <v>43</v>
      </c>
      <c r="B44" s="2">
        <v>752</v>
      </c>
      <c r="C44" s="1" t="s">
        <v>5</v>
      </c>
      <c r="D44" s="1" t="s">
        <v>36</v>
      </c>
      <c r="E44" s="14" t="s">
        <v>61</v>
      </c>
      <c r="F44" s="16" t="s">
        <v>44</v>
      </c>
      <c r="G44" s="13"/>
      <c r="H44" s="13">
        <v>12557.9</v>
      </c>
      <c r="I44" s="13">
        <v>12538.6</v>
      </c>
    </row>
    <row r="45" spans="1:9" ht="63">
      <c r="A45" s="2" t="s">
        <v>75</v>
      </c>
      <c r="B45" s="2">
        <v>752</v>
      </c>
      <c r="C45" s="1" t="s">
        <v>5</v>
      </c>
      <c r="D45" s="1" t="s">
        <v>36</v>
      </c>
      <c r="E45" s="14" t="s">
        <v>61</v>
      </c>
      <c r="F45" s="1" t="s">
        <v>45</v>
      </c>
      <c r="G45" s="13"/>
      <c r="H45" s="13">
        <v>1694</v>
      </c>
      <c r="I45" s="13">
        <v>1797.1</v>
      </c>
    </row>
    <row r="46" spans="1:9" ht="32.25" customHeight="1">
      <c r="A46" s="2" t="s">
        <v>46</v>
      </c>
      <c r="B46" s="2">
        <v>752</v>
      </c>
      <c r="C46" s="1" t="s">
        <v>5</v>
      </c>
      <c r="D46" s="1" t="s">
        <v>36</v>
      </c>
      <c r="E46" s="31" t="s">
        <v>57</v>
      </c>
      <c r="F46" s="1"/>
      <c r="G46" s="3" t="e">
        <f>#REF!+#REF!+#REF!+#REF!</f>
        <v>#REF!</v>
      </c>
      <c r="H46" s="3">
        <f>H47+H48+H49+H50</f>
        <v>146560.2</v>
      </c>
      <c r="I46" s="3">
        <f>I47+I48+I49+I50</f>
        <v>170464.7</v>
      </c>
    </row>
    <row r="47" spans="1:9" ht="126.75" customHeight="1">
      <c r="A47" s="2" t="s">
        <v>43</v>
      </c>
      <c r="B47" s="2">
        <v>752</v>
      </c>
      <c r="C47" s="1" t="s">
        <v>5</v>
      </c>
      <c r="D47" s="1" t="s">
        <v>36</v>
      </c>
      <c r="E47" s="31" t="s">
        <v>57</v>
      </c>
      <c r="F47" s="1" t="s">
        <v>44</v>
      </c>
      <c r="G47" s="1"/>
      <c r="H47" s="3">
        <v>93253</v>
      </c>
      <c r="I47" s="3">
        <v>96853</v>
      </c>
    </row>
    <row r="48" spans="1:9" ht="63">
      <c r="A48" s="2" t="s">
        <v>75</v>
      </c>
      <c r="B48" s="2">
        <v>752</v>
      </c>
      <c r="C48" s="1" t="s">
        <v>5</v>
      </c>
      <c r="D48" s="1" t="s">
        <v>36</v>
      </c>
      <c r="E48" s="31" t="s">
        <v>57</v>
      </c>
      <c r="F48" s="1" t="s">
        <v>45</v>
      </c>
      <c r="G48" s="1"/>
      <c r="H48" s="3">
        <v>24100.2</v>
      </c>
      <c r="I48" s="3">
        <v>24347.2</v>
      </c>
    </row>
    <row r="49" spans="1:9" ht="63">
      <c r="A49" s="40" t="s">
        <v>49</v>
      </c>
      <c r="B49" s="2">
        <v>752</v>
      </c>
      <c r="C49" s="1" t="s">
        <v>5</v>
      </c>
      <c r="D49" s="1" t="s">
        <v>36</v>
      </c>
      <c r="E49" s="31" t="s">
        <v>57</v>
      </c>
      <c r="F49" s="16" t="s">
        <v>50</v>
      </c>
      <c r="G49" s="8"/>
      <c r="H49" s="8">
        <v>10000</v>
      </c>
      <c r="I49" s="8">
        <v>10000</v>
      </c>
    </row>
    <row r="50" spans="1:9" ht="15.75">
      <c r="A50" s="2" t="s">
        <v>47</v>
      </c>
      <c r="B50" s="2">
        <v>752</v>
      </c>
      <c r="C50" s="1" t="s">
        <v>5</v>
      </c>
      <c r="D50" s="1" t="s">
        <v>36</v>
      </c>
      <c r="E50" s="31" t="s">
        <v>57</v>
      </c>
      <c r="F50" s="1" t="s">
        <v>48</v>
      </c>
      <c r="G50" s="1"/>
      <c r="H50" s="3">
        <v>19207</v>
      </c>
      <c r="I50" s="3">
        <v>39264.5</v>
      </c>
    </row>
    <row r="51" spans="1:9" ht="47.25">
      <c r="A51" s="4" t="s">
        <v>12</v>
      </c>
      <c r="B51" s="2">
        <v>752</v>
      </c>
      <c r="C51" s="5" t="s">
        <v>7</v>
      </c>
      <c r="D51" s="5"/>
      <c r="E51" s="5"/>
      <c r="F51" s="5"/>
      <c r="G51" s="10" t="e">
        <f>#REF!+G52</f>
        <v>#REF!</v>
      </c>
      <c r="H51" s="10">
        <f>+H52</f>
        <v>2337</v>
      </c>
      <c r="I51" s="10">
        <f>+I52</f>
        <v>4700</v>
      </c>
    </row>
    <row r="52" spans="1:9" ht="63">
      <c r="A52" s="2" t="s">
        <v>30</v>
      </c>
      <c r="B52" s="2">
        <v>752</v>
      </c>
      <c r="C52" s="1" t="s">
        <v>7</v>
      </c>
      <c r="D52" s="1" t="s">
        <v>29</v>
      </c>
      <c r="E52" s="1"/>
      <c r="F52" s="1"/>
      <c r="G52" s="3" t="e">
        <f>#REF!+#REF!+G53</f>
        <v>#REF!</v>
      </c>
      <c r="H52" s="3">
        <f>H53</f>
        <v>2337</v>
      </c>
      <c r="I52" s="3">
        <f>I53</f>
        <v>4700</v>
      </c>
    </row>
    <row r="53" spans="1:9" ht="36.75" customHeight="1">
      <c r="A53" s="2" t="s">
        <v>46</v>
      </c>
      <c r="B53" s="2">
        <v>752</v>
      </c>
      <c r="C53" s="1" t="s">
        <v>7</v>
      </c>
      <c r="D53" s="1" t="s">
        <v>29</v>
      </c>
      <c r="E53" s="31" t="s">
        <v>57</v>
      </c>
      <c r="F53" s="1"/>
      <c r="G53" s="3" t="e">
        <f>#REF!</f>
        <v>#REF!</v>
      </c>
      <c r="H53" s="3">
        <f>H54</f>
        <v>2337</v>
      </c>
      <c r="I53" s="3">
        <f>I54</f>
        <v>4700</v>
      </c>
    </row>
    <row r="54" spans="1:9" ht="126.75" customHeight="1">
      <c r="A54" s="2" t="s">
        <v>43</v>
      </c>
      <c r="B54" s="2">
        <v>752</v>
      </c>
      <c r="C54" s="1" t="s">
        <v>7</v>
      </c>
      <c r="D54" s="1" t="s">
        <v>29</v>
      </c>
      <c r="E54" s="31" t="s">
        <v>57</v>
      </c>
      <c r="F54" s="1" t="s">
        <v>44</v>
      </c>
      <c r="G54" s="11"/>
      <c r="H54" s="3">
        <v>2337</v>
      </c>
      <c r="I54" s="3">
        <v>4700</v>
      </c>
    </row>
    <row r="55" spans="1:9" ht="15.75">
      <c r="A55" s="4" t="s">
        <v>13</v>
      </c>
      <c r="B55" s="2">
        <v>752</v>
      </c>
      <c r="C55" s="5" t="s">
        <v>8</v>
      </c>
      <c r="D55" s="5"/>
      <c r="E55" s="5"/>
      <c r="F55" s="5"/>
      <c r="G55" s="10" t="e">
        <f>G60+#REF!</f>
        <v>#REF!</v>
      </c>
      <c r="H55" s="10">
        <f>H60+H56</f>
        <v>261246.7</v>
      </c>
      <c r="I55" s="10">
        <f>I60+I56</f>
        <v>120494.79999999999</v>
      </c>
    </row>
    <row r="56" spans="1:9" ht="15.75">
      <c r="A56" s="2" t="s">
        <v>55</v>
      </c>
      <c r="B56" s="2">
        <v>752</v>
      </c>
      <c r="C56" s="1" t="s">
        <v>8</v>
      </c>
      <c r="D56" s="1" t="s">
        <v>15</v>
      </c>
      <c r="E56" s="5"/>
      <c r="F56" s="5"/>
      <c r="G56" s="10"/>
      <c r="H56" s="3">
        <f>H57</f>
        <v>609.7</v>
      </c>
      <c r="I56" s="3">
        <f>I57</f>
        <v>609.7</v>
      </c>
    </row>
    <row r="57" spans="1:9" ht="47.25">
      <c r="A57" s="2" t="s">
        <v>46</v>
      </c>
      <c r="B57" s="2">
        <v>752</v>
      </c>
      <c r="C57" s="1" t="s">
        <v>8</v>
      </c>
      <c r="D57" s="1" t="s">
        <v>15</v>
      </c>
      <c r="E57" s="31" t="s">
        <v>57</v>
      </c>
      <c r="F57" s="1"/>
      <c r="G57" s="10"/>
      <c r="H57" s="3">
        <f>H59+H58</f>
        <v>609.7</v>
      </c>
      <c r="I57" s="3">
        <f>I59+I58</f>
        <v>609.7</v>
      </c>
    </row>
    <row r="58" spans="1:9" ht="63">
      <c r="A58" s="2" t="s">
        <v>75</v>
      </c>
      <c r="B58" s="2">
        <v>752</v>
      </c>
      <c r="C58" s="1" t="s">
        <v>8</v>
      </c>
      <c r="D58" s="1" t="s">
        <v>15</v>
      </c>
      <c r="E58" s="31" t="s">
        <v>57</v>
      </c>
      <c r="F58" s="1" t="s">
        <v>45</v>
      </c>
      <c r="G58" s="10"/>
      <c r="H58" s="3">
        <v>220</v>
      </c>
      <c r="I58" s="3">
        <v>220</v>
      </c>
    </row>
    <row r="59" spans="1:9" ht="66" customHeight="1">
      <c r="A59" s="18" t="s">
        <v>49</v>
      </c>
      <c r="B59" s="2">
        <v>752</v>
      </c>
      <c r="C59" s="1" t="s">
        <v>8</v>
      </c>
      <c r="D59" s="1" t="s">
        <v>15</v>
      </c>
      <c r="E59" s="31" t="s">
        <v>57</v>
      </c>
      <c r="F59" s="1" t="s">
        <v>50</v>
      </c>
      <c r="G59" s="10"/>
      <c r="H59" s="3">
        <v>389.7</v>
      </c>
      <c r="I59" s="3">
        <v>389.7</v>
      </c>
    </row>
    <row r="60" spans="1:9" ht="31.5" customHeight="1">
      <c r="A60" s="2" t="s">
        <v>40</v>
      </c>
      <c r="B60" s="2">
        <v>752</v>
      </c>
      <c r="C60" s="1" t="s">
        <v>8</v>
      </c>
      <c r="D60" s="1" t="s">
        <v>19</v>
      </c>
      <c r="E60" s="1"/>
      <c r="F60" s="1"/>
      <c r="G60" s="3" t="e">
        <f>#REF!+#REF!</f>
        <v>#REF!</v>
      </c>
      <c r="H60" s="3">
        <f>H61</f>
        <v>260637</v>
      </c>
      <c r="I60" s="3">
        <f>I61</f>
        <v>119885.09999999999</v>
      </c>
    </row>
    <row r="61" spans="1:9" ht="47.25">
      <c r="A61" s="2" t="s">
        <v>46</v>
      </c>
      <c r="B61" s="2">
        <v>752</v>
      </c>
      <c r="C61" s="1" t="s">
        <v>8</v>
      </c>
      <c r="D61" s="1" t="s">
        <v>19</v>
      </c>
      <c r="E61" s="31" t="s">
        <v>57</v>
      </c>
      <c r="F61" s="1"/>
      <c r="G61" s="1"/>
      <c r="H61" s="13">
        <f>H62+H63</f>
        <v>260637</v>
      </c>
      <c r="I61" s="13">
        <f>I62+I63</f>
        <v>119885.09999999999</v>
      </c>
    </row>
    <row r="62" spans="1:9" ht="63">
      <c r="A62" s="2" t="s">
        <v>75</v>
      </c>
      <c r="B62" s="2">
        <v>752</v>
      </c>
      <c r="C62" s="1" t="s">
        <v>8</v>
      </c>
      <c r="D62" s="1" t="s">
        <v>19</v>
      </c>
      <c r="E62" s="31" t="s">
        <v>57</v>
      </c>
      <c r="F62" s="1" t="s">
        <v>45</v>
      </c>
      <c r="G62" s="1"/>
      <c r="H62" s="13">
        <v>226451.5</v>
      </c>
      <c r="I62" s="13">
        <v>85037.4</v>
      </c>
    </row>
    <row r="63" spans="1:9" ht="63">
      <c r="A63" s="18" t="s">
        <v>49</v>
      </c>
      <c r="B63" s="2">
        <v>752</v>
      </c>
      <c r="C63" s="1" t="s">
        <v>8</v>
      </c>
      <c r="D63" s="1" t="s">
        <v>19</v>
      </c>
      <c r="E63" s="31" t="s">
        <v>57</v>
      </c>
      <c r="F63" s="1" t="s">
        <v>50</v>
      </c>
      <c r="G63" s="1"/>
      <c r="H63" s="13">
        <v>34185.5</v>
      </c>
      <c r="I63" s="13">
        <v>34847.7</v>
      </c>
    </row>
    <row r="64" spans="1:9" ht="31.5">
      <c r="A64" s="4" t="s">
        <v>14</v>
      </c>
      <c r="B64" s="2">
        <v>752</v>
      </c>
      <c r="C64" s="5" t="s">
        <v>15</v>
      </c>
      <c r="D64" s="5"/>
      <c r="E64" s="5"/>
      <c r="F64" s="5"/>
      <c r="G64" s="10" t="e">
        <f>#REF!+#REF!+#REF!+#REF!</f>
        <v>#REF!</v>
      </c>
      <c r="H64" s="10">
        <f>H69+H76+H65</f>
        <v>111478.3</v>
      </c>
      <c r="I64" s="10">
        <f>I69+I76+I65</f>
        <v>116246.79999999999</v>
      </c>
    </row>
    <row r="65" spans="1:9" ht="15.75">
      <c r="A65" s="2" t="s">
        <v>108</v>
      </c>
      <c r="B65" s="2">
        <v>752</v>
      </c>
      <c r="C65" s="1" t="s">
        <v>15</v>
      </c>
      <c r="D65" s="1" t="s">
        <v>6</v>
      </c>
      <c r="E65" s="31"/>
      <c r="F65" s="1"/>
      <c r="G65" s="1"/>
      <c r="H65" s="3">
        <f>H66</f>
        <v>9964.300000000001</v>
      </c>
      <c r="I65" s="3">
        <f>I66</f>
        <v>9834</v>
      </c>
    </row>
    <row r="66" spans="1:9" ht="47.25">
      <c r="A66" s="2" t="s">
        <v>46</v>
      </c>
      <c r="B66" s="2">
        <v>752</v>
      </c>
      <c r="C66" s="1" t="s">
        <v>15</v>
      </c>
      <c r="D66" s="1" t="s">
        <v>6</v>
      </c>
      <c r="E66" s="31" t="s">
        <v>58</v>
      </c>
      <c r="F66" s="1"/>
      <c r="G66" s="1"/>
      <c r="H66" s="3">
        <f>H68+H67</f>
        <v>9964.300000000001</v>
      </c>
      <c r="I66" s="3">
        <f>I68+I67</f>
        <v>9834</v>
      </c>
    </row>
    <row r="67" spans="1:9" ht="63">
      <c r="A67" s="2" t="s">
        <v>75</v>
      </c>
      <c r="B67" s="2">
        <v>752</v>
      </c>
      <c r="C67" s="1" t="s">
        <v>15</v>
      </c>
      <c r="D67" s="1" t="s">
        <v>6</v>
      </c>
      <c r="E67" s="31" t="s">
        <v>58</v>
      </c>
      <c r="F67" s="1" t="s">
        <v>45</v>
      </c>
      <c r="G67" s="1"/>
      <c r="H67" s="3">
        <v>1111.1</v>
      </c>
      <c r="I67" s="3">
        <v>1111.1</v>
      </c>
    </row>
    <row r="68" spans="1:9" ht="15.75">
      <c r="A68" s="2" t="s">
        <v>47</v>
      </c>
      <c r="B68" s="2">
        <v>752</v>
      </c>
      <c r="C68" s="1" t="s">
        <v>15</v>
      </c>
      <c r="D68" s="1" t="s">
        <v>6</v>
      </c>
      <c r="E68" s="31" t="s">
        <v>58</v>
      </c>
      <c r="F68" s="1" t="s">
        <v>48</v>
      </c>
      <c r="G68" s="1"/>
      <c r="H68" s="1" t="s">
        <v>109</v>
      </c>
      <c r="I68" s="1" t="s">
        <v>110</v>
      </c>
    </row>
    <row r="69" spans="1:9" ht="16.5" customHeight="1">
      <c r="A69" s="38" t="s">
        <v>72</v>
      </c>
      <c r="B69" s="2">
        <v>752</v>
      </c>
      <c r="C69" s="1" t="s">
        <v>15</v>
      </c>
      <c r="D69" s="1" t="s">
        <v>7</v>
      </c>
      <c r="E69" s="31"/>
      <c r="F69" s="1"/>
      <c r="G69" s="3"/>
      <c r="H69" s="3">
        <f>H72+H70+H74</f>
        <v>92226.3</v>
      </c>
      <c r="I69" s="3">
        <f>I72+I70+I74</f>
        <v>96725.09999999999</v>
      </c>
    </row>
    <row r="70" spans="1:9" ht="99" customHeight="1">
      <c r="A70" s="2" t="s">
        <v>89</v>
      </c>
      <c r="B70" s="2">
        <v>752</v>
      </c>
      <c r="C70" s="1" t="s">
        <v>15</v>
      </c>
      <c r="D70" s="1" t="s">
        <v>7</v>
      </c>
      <c r="E70" s="31" t="s">
        <v>90</v>
      </c>
      <c r="F70" s="1"/>
      <c r="G70" s="3"/>
      <c r="H70" s="3">
        <f>H71</f>
        <v>19627</v>
      </c>
      <c r="I70" s="3">
        <f>I71</f>
        <v>17087.3</v>
      </c>
    </row>
    <row r="71" spans="1:9" ht="63">
      <c r="A71" s="2" t="s">
        <v>75</v>
      </c>
      <c r="B71" s="2">
        <v>752</v>
      </c>
      <c r="C71" s="1" t="s">
        <v>15</v>
      </c>
      <c r="D71" s="1" t="s">
        <v>7</v>
      </c>
      <c r="E71" s="31" t="s">
        <v>76</v>
      </c>
      <c r="F71" s="1" t="s">
        <v>45</v>
      </c>
      <c r="G71" s="3"/>
      <c r="H71" s="3">
        <v>19627</v>
      </c>
      <c r="I71" s="3">
        <v>17087.3</v>
      </c>
    </row>
    <row r="72" spans="1:9" ht="75" customHeight="1">
      <c r="A72" s="2" t="s">
        <v>102</v>
      </c>
      <c r="B72" s="2">
        <v>752</v>
      </c>
      <c r="C72" s="1" t="s">
        <v>15</v>
      </c>
      <c r="D72" s="1" t="s">
        <v>7</v>
      </c>
      <c r="E72" s="31" t="s">
        <v>73</v>
      </c>
      <c r="F72" s="1"/>
      <c r="G72" s="3"/>
      <c r="H72" s="3">
        <f>H73</f>
        <v>39292.8</v>
      </c>
      <c r="I72" s="3">
        <f>I73</f>
        <v>42630.6</v>
      </c>
    </row>
    <row r="73" spans="1:9" ht="62.25" customHeight="1">
      <c r="A73" s="18" t="s">
        <v>49</v>
      </c>
      <c r="B73" s="2">
        <v>752</v>
      </c>
      <c r="C73" s="1" t="s">
        <v>15</v>
      </c>
      <c r="D73" s="1" t="s">
        <v>7</v>
      </c>
      <c r="E73" s="31" t="s">
        <v>73</v>
      </c>
      <c r="F73" s="1" t="s">
        <v>50</v>
      </c>
      <c r="G73" s="3"/>
      <c r="H73" s="3">
        <v>39292.8</v>
      </c>
      <c r="I73" s="3">
        <v>42630.6</v>
      </c>
    </row>
    <row r="74" spans="1:9" ht="100.5" customHeight="1">
      <c r="A74" s="18" t="s">
        <v>114</v>
      </c>
      <c r="B74" s="2">
        <v>752</v>
      </c>
      <c r="C74" s="1" t="s">
        <v>15</v>
      </c>
      <c r="D74" s="1" t="s">
        <v>7</v>
      </c>
      <c r="E74" s="31" t="s">
        <v>113</v>
      </c>
      <c r="F74" s="1"/>
      <c r="G74" s="3"/>
      <c r="H74" s="3">
        <f>H75</f>
        <v>33306.5</v>
      </c>
      <c r="I74" s="3">
        <f>I75</f>
        <v>37007.2</v>
      </c>
    </row>
    <row r="75" spans="1:9" ht="63">
      <c r="A75" s="2" t="s">
        <v>75</v>
      </c>
      <c r="B75" s="2">
        <v>752</v>
      </c>
      <c r="C75" s="1" t="s">
        <v>15</v>
      </c>
      <c r="D75" s="1" t="s">
        <v>7</v>
      </c>
      <c r="E75" s="31" t="s">
        <v>113</v>
      </c>
      <c r="F75" s="1" t="s">
        <v>45</v>
      </c>
      <c r="G75" s="3"/>
      <c r="H75" s="3">
        <v>33306.5</v>
      </c>
      <c r="I75" s="3">
        <v>37007.2</v>
      </c>
    </row>
    <row r="76" spans="1:9" ht="47.25">
      <c r="A76" s="38" t="s">
        <v>74</v>
      </c>
      <c r="B76" s="2">
        <v>752</v>
      </c>
      <c r="C76" s="1" t="s">
        <v>15</v>
      </c>
      <c r="D76" s="1" t="s">
        <v>15</v>
      </c>
      <c r="E76" s="31"/>
      <c r="F76" s="1"/>
      <c r="G76" s="3"/>
      <c r="H76" s="3">
        <f>H77+H80</f>
        <v>9287.7</v>
      </c>
      <c r="I76" s="3">
        <f>I77+I80</f>
        <v>9687.7</v>
      </c>
    </row>
    <row r="77" spans="1:9" ht="63">
      <c r="A77" s="2" t="s">
        <v>42</v>
      </c>
      <c r="B77" s="2">
        <v>752</v>
      </c>
      <c r="C77" s="1" t="s">
        <v>15</v>
      </c>
      <c r="D77" s="1" t="s">
        <v>15</v>
      </c>
      <c r="E77" s="31" t="s">
        <v>61</v>
      </c>
      <c r="F77" s="1"/>
      <c r="G77" s="3"/>
      <c r="H77" s="3">
        <f>H78+H79</f>
        <v>687.7</v>
      </c>
      <c r="I77" s="3">
        <f>I78+I79</f>
        <v>687.7</v>
      </c>
    </row>
    <row r="78" spans="1:9" ht="141.75">
      <c r="A78" s="39" t="s">
        <v>82</v>
      </c>
      <c r="B78" s="2">
        <v>752</v>
      </c>
      <c r="C78" s="1" t="s">
        <v>15</v>
      </c>
      <c r="D78" s="1" t="s">
        <v>15</v>
      </c>
      <c r="E78" s="31" t="s">
        <v>62</v>
      </c>
      <c r="F78" s="1" t="s">
        <v>44</v>
      </c>
      <c r="G78" s="3"/>
      <c r="H78" s="3">
        <v>625.2</v>
      </c>
      <c r="I78" s="3">
        <v>625.2</v>
      </c>
    </row>
    <row r="79" spans="1:9" ht="70.5" customHeight="1">
      <c r="A79" s="39" t="s">
        <v>75</v>
      </c>
      <c r="B79" s="2">
        <v>752</v>
      </c>
      <c r="C79" s="1" t="s">
        <v>15</v>
      </c>
      <c r="D79" s="1" t="s">
        <v>15</v>
      </c>
      <c r="E79" s="31" t="s">
        <v>62</v>
      </c>
      <c r="F79" s="1" t="s">
        <v>45</v>
      </c>
      <c r="G79" s="3"/>
      <c r="H79" s="3">
        <v>62.5</v>
      </c>
      <c r="I79" s="3">
        <v>62.5</v>
      </c>
    </row>
    <row r="80" spans="1:9" ht="47.25">
      <c r="A80" s="38" t="s">
        <v>46</v>
      </c>
      <c r="B80" s="2">
        <v>752</v>
      </c>
      <c r="C80" s="1" t="s">
        <v>15</v>
      </c>
      <c r="D80" s="1" t="s">
        <v>15</v>
      </c>
      <c r="E80" s="31" t="s">
        <v>58</v>
      </c>
      <c r="F80" s="1"/>
      <c r="G80" s="3"/>
      <c r="H80" s="3">
        <f>H81</f>
        <v>8600</v>
      </c>
      <c r="I80" s="3">
        <f>I81</f>
        <v>9000</v>
      </c>
    </row>
    <row r="81" spans="1:9" ht="141.75">
      <c r="A81" s="38" t="s">
        <v>43</v>
      </c>
      <c r="B81" s="2">
        <v>752</v>
      </c>
      <c r="C81" s="1" t="s">
        <v>15</v>
      </c>
      <c r="D81" s="1" t="s">
        <v>15</v>
      </c>
      <c r="E81" s="31" t="s">
        <v>58</v>
      </c>
      <c r="F81" s="1" t="s">
        <v>44</v>
      </c>
      <c r="G81" s="3"/>
      <c r="H81" s="3">
        <v>8600</v>
      </c>
      <c r="I81" s="3">
        <v>9000</v>
      </c>
    </row>
    <row r="82" spans="1:9" ht="15" customHeight="1">
      <c r="A82" s="4" t="s">
        <v>16</v>
      </c>
      <c r="B82" s="2">
        <v>752</v>
      </c>
      <c r="C82" s="5" t="s">
        <v>9</v>
      </c>
      <c r="D82" s="5"/>
      <c r="E82" s="5"/>
      <c r="F82" s="5"/>
      <c r="G82" s="10" t="e">
        <f>G83+G88+G101+#REF!</f>
        <v>#REF!</v>
      </c>
      <c r="H82" s="10">
        <f>H83+H88+H101+H94</f>
        <v>983950.2999999999</v>
      </c>
      <c r="I82" s="10">
        <f>I83+I88+I101+I94</f>
        <v>965903.2000000001</v>
      </c>
    </row>
    <row r="83" spans="1:9" ht="15.75">
      <c r="A83" s="2" t="s">
        <v>17</v>
      </c>
      <c r="B83" s="2">
        <v>752</v>
      </c>
      <c r="C83" s="1" t="s">
        <v>9</v>
      </c>
      <c r="D83" s="1" t="s">
        <v>5</v>
      </c>
      <c r="E83" s="1"/>
      <c r="F83" s="1"/>
      <c r="G83" s="3" t="e">
        <f>#REF!+#REF!+#REF!+#REF!+#REF!+#REF!+#REF!</f>
        <v>#REF!</v>
      </c>
      <c r="H83" s="3">
        <f>H84+H86</f>
        <v>350626.7</v>
      </c>
      <c r="I83" s="3">
        <f>I84+I86</f>
        <v>352626.7</v>
      </c>
    </row>
    <row r="84" spans="1:9" ht="139.5" customHeight="1">
      <c r="A84" s="2" t="s">
        <v>103</v>
      </c>
      <c r="B84" s="2">
        <v>752</v>
      </c>
      <c r="C84" s="1" t="s">
        <v>9</v>
      </c>
      <c r="D84" s="1" t="s">
        <v>5</v>
      </c>
      <c r="E84" s="31" t="s">
        <v>60</v>
      </c>
      <c r="F84" s="1"/>
      <c r="G84" s="1"/>
      <c r="H84" s="12">
        <f>H85</f>
        <v>317523.3</v>
      </c>
      <c r="I84" s="12">
        <f>I85</f>
        <v>319523.3</v>
      </c>
    </row>
    <row r="85" spans="1:9" ht="60.75" customHeight="1">
      <c r="A85" s="18" t="s">
        <v>49</v>
      </c>
      <c r="B85" s="2">
        <v>752</v>
      </c>
      <c r="C85" s="1" t="s">
        <v>9</v>
      </c>
      <c r="D85" s="1" t="s">
        <v>5</v>
      </c>
      <c r="E85" s="31" t="s">
        <v>60</v>
      </c>
      <c r="F85" s="1" t="s">
        <v>50</v>
      </c>
      <c r="G85" s="1"/>
      <c r="H85" s="12">
        <v>317523.3</v>
      </c>
      <c r="I85" s="12">
        <v>319523.3</v>
      </c>
    </row>
    <row r="86" spans="1:9" ht="110.25">
      <c r="A86" s="2" t="s">
        <v>104</v>
      </c>
      <c r="B86" s="2">
        <v>752</v>
      </c>
      <c r="C86" s="1" t="s">
        <v>9</v>
      </c>
      <c r="D86" s="1" t="s">
        <v>5</v>
      </c>
      <c r="E86" s="31" t="s">
        <v>59</v>
      </c>
      <c r="F86" s="1"/>
      <c r="G86" s="1"/>
      <c r="H86" s="12">
        <f>H87</f>
        <v>33103.4</v>
      </c>
      <c r="I86" s="12">
        <f>I87</f>
        <v>33103.4</v>
      </c>
    </row>
    <row r="87" spans="1:9" ht="124.5" customHeight="1">
      <c r="A87" s="2" t="s">
        <v>43</v>
      </c>
      <c r="B87" s="2">
        <v>752</v>
      </c>
      <c r="C87" s="1" t="s">
        <v>9</v>
      </c>
      <c r="D87" s="1" t="s">
        <v>5</v>
      </c>
      <c r="E87" s="31" t="s">
        <v>59</v>
      </c>
      <c r="F87" s="1" t="s">
        <v>44</v>
      </c>
      <c r="G87" s="1"/>
      <c r="H87" s="12">
        <v>33103.4</v>
      </c>
      <c r="I87" s="12">
        <v>33103.4</v>
      </c>
    </row>
    <row r="88" spans="1:9" ht="21" customHeight="1">
      <c r="A88" s="2" t="s">
        <v>18</v>
      </c>
      <c r="B88" s="2">
        <v>752</v>
      </c>
      <c r="C88" s="1" t="s">
        <v>9</v>
      </c>
      <c r="D88" s="1" t="s">
        <v>6</v>
      </c>
      <c r="E88" s="1"/>
      <c r="F88" s="1"/>
      <c r="G88" s="3" t="e">
        <f>#REF!+#REF!+#REF!+#REF!+#REF!+#REF!+#REF!+#REF!+#REF!+#REF!+#REF!+#REF!+#REF!+#REF!</f>
        <v>#REF!</v>
      </c>
      <c r="H88" s="3">
        <f>H89+H92</f>
        <v>570592.5</v>
      </c>
      <c r="I88" s="3">
        <f>I89+I92</f>
        <v>550145.4</v>
      </c>
    </row>
    <row r="89" spans="1:9" ht="114" customHeight="1">
      <c r="A89" s="2" t="s">
        <v>104</v>
      </c>
      <c r="B89" s="2">
        <v>752</v>
      </c>
      <c r="C89" s="1" t="s">
        <v>9</v>
      </c>
      <c r="D89" s="1" t="s">
        <v>6</v>
      </c>
      <c r="E89" s="31" t="s">
        <v>59</v>
      </c>
      <c r="F89" s="1"/>
      <c r="G89" s="1"/>
      <c r="H89" s="13">
        <f>H90+H91</f>
        <v>477021.5</v>
      </c>
      <c r="I89" s="13">
        <f>I90+I91</f>
        <v>459723.8</v>
      </c>
    </row>
    <row r="90" spans="1:9" ht="123" customHeight="1">
      <c r="A90" s="2" t="s">
        <v>43</v>
      </c>
      <c r="B90" s="2">
        <v>752</v>
      </c>
      <c r="C90" s="1" t="s">
        <v>9</v>
      </c>
      <c r="D90" s="1" t="s">
        <v>6</v>
      </c>
      <c r="E90" s="31" t="s">
        <v>59</v>
      </c>
      <c r="F90" s="1" t="s">
        <v>44</v>
      </c>
      <c r="G90" s="3"/>
      <c r="H90" s="3">
        <v>381021.2</v>
      </c>
      <c r="I90" s="3">
        <v>363723.5</v>
      </c>
    </row>
    <row r="91" spans="1:9" ht="63">
      <c r="A91" s="39" t="s">
        <v>75</v>
      </c>
      <c r="B91" s="2">
        <v>752</v>
      </c>
      <c r="C91" s="1" t="s">
        <v>9</v>
      </c>
      <c r="D91" s="1" t="s">
        <v>6</v>
      </c>
      <c r="E91" s="31" t="s">
        <v>59</v>
      </c>
      <c r="F91" s="1" t="s">
        <v>45</v>
      </c>
      <c r="G91" s="3"/>
      <c r="H91" s="3">
        <v>96000.3</v>
      </c>
      <c r="I91" s="3">
        <v>96000.3</v>
      </c>
    </row>
    <row r="92" spans="1:9" ht="31.5" customHeight="1">
      <c r="A92" s="38" t="s">
        <v>46</v>
      </c>
      <c r="B92" s="2">
        <v>752</v>
      </c>
      <c r="C92" s="1" t="s">
        <v>9</v>
      </c>
      <c r="D92" s="1" t="s">
        <v>6</v>
      </c>
      <c r="E92" s="31" t="s">
        <v>58</v>
      </c>
      <c r="F92" s="1"/>
      <c r="G92" s="11"/>
      <c r="H92" s="3">
        <f>H93</f>
        <v>93571</v>
      </c>
      <c r="I92" s="3">
        <f>I93</f>
        <v>90421.6</v>
      </c>
    </row>
    <row r="93" spans="1:9" ht="63" customHeight="1">
      <c r="A93" s="2" t="s">
        <v>75</v>
      </c>
      <c r="B93" s="2">
        <v>752</v>
      </c>
      <c r="C93" s="1" t="s">
        <v>9</v>
      </c>
      <c r="D93" s="1" t="s">
        <v>6</v>
      </c>
      <c r="E93" s="31" t="s">
        <v>58</v>
      </c>
      <c r="F93" s="1" t="s">
        <v>45</v>
      </c>
      <c r="G93" s="11"/>
      <c r="H93" s="3">
        <v>93571</v>
      </c>
      <c r="I93" s="3">
        <v>90421.6</v>
      </c>
    </row>
    <row r="94" spans="1:9" ht="33" customHeight="1">
      <c r="A94" s="2" t="s">
        <v>71</v>
      </c>
      <c r="B94" s="2">
        <v>752</v>
      </c>
      <c r="C94" s="1" t="s">
        <v>9</v>
      </c>
      <c r="D94" s="1" t="s">
        <v>7</v>
      </c>
      <c r="E94" s="31"/>
      <c r="F94" s="1"/>
      <c r="G94" s="11"/>
      <c r="H94" s="3">
        <f>H97+H95</f>
        <v>33671.700000000004</v>
      </c>
      <c r="I94" s="3">
        <f>I97+I95</f>
        <v>33671.700000000004</v>
      </c>
    </row>
    <row r="95" spans="1:9" ht="142.5" customHeight="1">
      <c r="A95" s="2" t="s">
        <v>103</v>
      </c>
      <c r="B95" s="2">
        <v>752</v>
      </c>
      <c r="C95" s="1" t="s">
        <v>9</v>
      </c>
      <c r="D95" s="1" t="s">
        <v>7</v>
      </c>
      <c r="E95" s="31" t="s">
        <v>92</v>
      </c>
      <c r="F95" s="1"/>
      <c r="G95" s="11"/>
      <c r="H95" s="3">
        <f>H96</f>
        <v>157.5</v>
      </c>
      <c r="I95" s="3">
        <f>I96</f>
        <v>157.5</v>
      </c>
    </row>
    <row r="96" spans="1:9" ht="63">
      <c r="A96" s="18" t="s">
        <v>49</v>
      </c>
      <c r="B96" s="2">
        <v>752</v>
      </c>
      <c r="C96" s="1" t="s">
        <v>9</v>
      </c>
      <c r="D96" s="1" t="s">
        <v>7</v>
      </c>
      <c r="E96" s="31" t="s">
        <v>92</v>
      </c>
      <c r="F96" s="1" t="s">
        <v>50</v>
      </c>
      <c r="G96" s="11"/>
      <c r="H96" s="3">
        <v>157.5</v>
      </c>
      <c r="I96" s="3">
        <v>157.5</v>
      </c>
    </row>
    <row r="97" spans="1:9" ht="110.25" customHeight="1">
      <c r="A97" s="2" t="s">
        <v>104</v>
      </c>
      <c r="B97" s="2">
        <v>752</v>
      </c>
      <c r="C97" s="1" t="s">
        <v>9</v>
      </c>
      <c r="D97" s="1" t="s">
        <v>7</v>
      </c>
      <c r="E97" s="31" t="s">
        <v>59</v>
      </c>
      <c r="F97" s="1"/>
      <c r="G97" s="11"/>
      <c r="H97" s="3">
        <f>H98+H99+H100</f>
        <v>33514.200000000004</v>
      </c>
      <c r="I97" s="3">
        <f>I98+I99+I100</f>
        <v>33514.200000000004</v>
      </c>
    </row>
    <row r="98" spans="1:9" ht="125.25" customHeight="1">
      <c r="A98" s="2" t="s">
        <v>43</v>
      </c>
      <c r="B98" s="2">
        <v>752</v>
      </c>
      <c r="C98" s="1" t="s">
        <v>9</v>
      </c>
      <c r="D98" s="1" t="s">
        <v>7</v>
      </c>
      <c r="E98" s="31" t="s">
        <v>59</v>
      </c>
      <c r="F98" s="1" t="s">
        <v>44</v>
      </c>
      <c r="G98" s="11"/>
      <c r="H98" s="3">
        <v>5342</v>
      </c>
      <c r="I98" s="3">
        <v>5342</v>
      </c>
    </row>
    <row r="99" spans="1:9" ht="69.75" customHeight="1">
      <c r="A99" s="39" t="s">
        <v>75</v>
      </c>
      <c r="B99" s="2">
        <v>752</v>
      </c>
      <c r="C99" s="1" t="s">
        <v>9</v>
      </c>
      <c r="D99" s="1" t="s">
        <v>7</v>
      </c>
      <c r="E99" s="31" t="s">
        <v>59</v>
      </c>
      <c r="F99" s="1" t="s">
        <v>45</v>
      </c>
      <c r="G99" s="11"/>
      <c r="H99" s="3">
        <v>658.3</v>
      </c>
      <c r="I99" s="3">
        <v>658.3</v>
      </c>
    </row>
    <row r="100" spans="1:9" ht="60.75" customHeight="1">
      <c r="A100" s="18" t="s">
        <v>49</v>
      </c>
      <c r="B100" s="2">
        <v>752</v>
      </c>
      <c r="C100" s="1" t="s">
        <v>9</v>
      </c>
      <c r="D100" s="1" t="s">
        <v>7</v>
      </c>
      <c r="E100" s="31" t="s">
        <v>59</v>
      </c>
      <c r="F100" s="1" t="s">
        <v>50</v>
      </c>
      <c r="G100" s="11"/>
      <c r="H100" s="3">
        <v>27513.9</v>
      </c>
      <c r="I100" s="3">
        <v>27513.9</v>
      </c>
    </row>
    <row r="101" spans="1:9" ht="13.5" customHeight="1">
      <c r="A101" s="2" t="s">
        <v>70</v>
      </c>
      <c r="B101" s="2">
        <v>752</v>
      </c>
      <c r="C101" s="1" t="s">
        <v>9</v>
      </c>
      <c r="D101" s="1" t="s">
        <v>9</v>
      </c>
      <c r="E101" s="1"/>
      <c r="F101" s="1"/>
      <c r="G101" s="3" t="e">
        <f>#REF!+#REF!+#REF!+#REF!+#REF!+#REF!+#REF!</f>
        <v>#REF!</v>
      </c>
      <c r="H101" s="3">
        <f>H106+H102</f>
        <v>29059.4</v>
      </c>
      <c r="I101" s="3">
        <f>I106+I102</f>
        <v>29459.4</v>
      </c>
    </row>
    <row r="102" spans="1:9" ht="45" customHeight="1">
      <c r="A102" s="18" t="s">
        <v>105</v>
      </c>
      <c r="B102" s="2">
        <v>752</v>
      </c>
      <c r="C102" s="1" t="s">
        <v>9</v>
      </c>
      <c r="D102" s="1" t="s">
        <v>9</v>
      </c>
      <c r="E102" s="31" t="s">
        <v>65</v>
      </c>
      <c r="F102" s="1"/>
      <c r="G102" s="11"/>
      <c r="H102" s="12">
        <f>H103+H104+H105</f>
        <v>17854.6</v>
      </c>
      <c r="I102" s="12">
        <f>I103+I104+I105</f>
        <v>18254.6</v>
      </c>
    </row>
    <row r="103" spans="1:9" ht="126.75" customHeight="1">
      <c r="A103" s="2" t="s">
        <v>43</v>
      </c>
      <c r="B103" s="2">
        <v>752</v>
      </c>
      <c r="C103" s="1" t="s">
        <v>9</v>
      </c>
      <c r="D103" s="1" t="s">
        <v>9</v>
      </c>
      <c r="E103" s="31" t="s">
        <v>65</v>
      </c>
      <c r="F103" s="1" t="s">
        <v>44</v>
      </c>
      <c r="G103" s="11"/>
      <c r="H103" s="12">
        <v>11500</v>
      </c>
      <c r="I103" s="12">
        <v>11900</v>
      </c>
    </row>
    <row r="104" spans="1:9" ht="45" customHeight="1">
      <c r="A104" s="2" t="s">
        <v>75</v>
      </c>
      <c r="B104" s="2">
        <v>752</v>
      </c>
      <c r="C104" s="1" t="s">
        <v>9</v>
      </c>
      <c r="D104" s="1" t="s">
        <v>9</v>
      </c>
      <c r="E104" s="31" t="s">
        <v>65</v>
      </c>
      <c r="F104" s="1" t="s">
        <v>45</v>
      </c>
      <c r="G104" s="11"/>
      <c r="H104" s="12">
        <v>1652.4</v>
      </c>
      <c r="I104" s="12">
        <v>1652.4</v>
      </c>
    </row>
    <row r="105" spans="1:9" ht="63">
      <c r="A105" s="18" t="s">
        <v>49</v>
      </c>
      <c r="B105" s="2">
        <v>752</v>
      </c>
      <c r="C105" s="1" t="s">
        <v>9</v>
      </c>
      <c r="D105" s="1" t="s">
        <v>9</v>
      </c>
      <c r="E105" s="31" t="s">
        <v>65</v>
      </c>
      <c r="F105" s="1" t="s">
        <v>50</v>
      </c>
      <c r="G105" s="11"/>
      <c r="H105" s="12">
        <v>4702.2</v>
      </c>
      <c r="I105" s="12">
        <v>4702.2</v>
      </c>
    </row>
    <row r="106" spans="1:9" ht="36.75" customHeight="1">
      <c r="A106" s="38" t="s">
        <v>46</v>
      </c>
      <c r="B106" s="2">
        <v>752</v>
      </c>
      <c r="C106" s="1" t="s">
        <v>9</v>
      </c>
      <c r="D106" s="1" t="s">
        <v>9</v>
      </c>
      <c r="E106" s="31" t="s">
        <v>58</v>
      </c>
      <c r="F106" s="1"/>
      <c r="G106" s="11"/>
      <c r="H106" s="12">
        <f>H107+H108</f>
        <v>11204.800000000001</v>
      </c>
      <c r="I106" s="12">
        <f>I107+I108</f>
        <v>11204.800000000001</v>
      </c>
    </row>
    <row r="107" spans="1:10" ht="63">
      <c r="A107" s="2" t="s">
        <v>75</v>
      </c>
      <c r="B107" s="2">
        <v>752</v>
      </c>
      <c r="C107" s="1" t="s">
        <v>9</v>
      </c>
      <c r="D107" s="1" t="s">
        <v>9</v>
      </c>
      <c r="E107" s="31" t="s">
        <v>58</v>
      </c>
      <c r="F107" s="1" t="s">
        <v>45</v>
      </c>
      <c r="G107" s="11"/>
      <c r="H107" s="12">
        <v>11146.2</v>
      </c>
      <c r="I107" s="12">
        <v>11146.2</v>
      </c>
      <c r="J107" t="s">
        <v>84</v>
      </c>
    </row>
    <row r="108" spans="1:9" ht="63">
      <c r="A108" s="18" t="s">
        <v>49</v>
      </c>
      <c r="B108" s="2">
        <v>752</v>
      </c>
      <c r="C108" s="1" t="s">
        <v>9</v>
      </c>
      <c r="D108" s="1" t="s">
        <v>9</v>
      </c>
      <c r="E108" s="31" t="s">
        <v>58</v>
      </c>
      <c r="F108" s="1" t="s">
        <v>50</v>
      </c>
      <c r="G108" s="11"/>
      <c r="H108" s="12">
        <v>58.6</v>
      </c>
      <c r="I108" s="12">
        <v>58.6</v>
      </c>
    </row>
    <row r="109" spans="1:9" ht="13.5" customHeight="1">
      <c r="A109" s="4" t="s">
        <v>37</v>
      </c>
      <c r="B109" s="2">
        <v>752</v>
      </c>
      <c r="C109" s="5" t="s">
        <v>20</v>
      </c>
      <c r="D109" s="5"/>
      <c r="E109" s="5"/>
      <c r="F109" s="5"/>
      <c r="G109" s="10" t="e">
        <f>G110</f>
        <v>#REF!</v>
      </c>
      <c r="H109" s="10">
        <f>H110</f>
        <v>109025.4</v>
      </c>
      <c r="I109" s="10">
        <f>I110</f>
        <v>174052.3</v>
      </c>
    </row>
    <row r="110" spans="1:9" ht="15" customHeight="1">
      <c r="A110" s="2" t="s">
        <v>21</v>
      </c>
      <c r="B110" s="2">
        <v>752</v>
      </c>
      <c r="C110" s="1" t="s">
        <v>20</v>
      </c>
      <c r="D110" s="1" t="s">
        <v>5</v>
      </c>
      <c r="E110" s="1"/>
      <c r="F110" s="1"/>
      <c r="G110" s="3" t="e">
        <f>#REF!+#REF!+#REF!+#REF!+#REF!</f>
        <v>#REF!</v>
      </c>
      <c r="H110" s="3">
        <f>H111+H117+H115</f>
        <v>109025.4</v>
      </c>
      <c r="I110" s="3">
        <f>I111+I117+I115</f>
        <v>174052.3</v>
      </c>
    </row>
    <row r="111" spans="1:9" ht="93" customHeight="1">
      <c r="A111" s="2" t="s">
        <v>106</v>
      </c>
      <c r="B111" s="2">
        <v>752</v>
      </c>
      <c r="C111" s="1" t="s">
        <v>20</v>
      </c>
      <c r="D111" s="1" t="s">
        <v>5</v>
      </c>
      <c r="E111" s="31" t="s">
        <v>64</v>
      </c>
      <c r="F111" s="1"/>
      <c r="G111" s="3" t="e">
        <f>#REF!</f>
        <v>#REF!</v>
      </c>
      <c r="H111" s="3">
        <f>H112+H113+H114</f>
        <v>74775.2</v>
      </c>
      <c r="I111" s="3">
        <f>I112+I113+I114</f>
        <v>83396</v>
      </c>
    </row>
    <row r="112" spans="1:9" ht="123.75" customHeight="1">
      <c r="A112" s="2" t="s">
        <v>43</v>
      </c>
      <c r="B112" s="2">
        <v>752</v>
      </c>
      <c r="C112" s="1" t="s">
        <v>20</v>
      </c>
      <c r="D112" s="1" t="s">
        <v>5</v>
      </c>
      <c r="E112" s="31" t="s">
        <v>64</v>
      </c>
      <c r="F112" s="1" t="s">
        <v>44</v>
      </c>
      <c r="G112" s="11"/>
      <c r="H112" s="3">
        <v>28443.5</v>
      </c>
      <c r="I112" s="3">
        <v>32500</v>
      </c>
    </row>
    <row r="113" spans="1:9" ht="63">
      <c r="A113" s="39" t="s">
        <v>75</v>
      </c>
      <c r="B113" s="2">
        <v>752</v>
      </c>
      <c r="C113" s="1" t="s">
        <v>20</v>
      </c>
      <c r="D113" s="1" t="s">
        <v>5</v>
      </c>
      <c r="E113" s="31" t="s">
        <v>64</v>
      </c>
      <c r="F113" s="1" t="s">
        <v>45</v>
      </c>
      <c r="G113" s="11"/>
      <c r="H113" s="3">
        <v>23000</v>
      </c>
      <c r="I113" s="3">
        <v>27564.3</v>
      </c>
    </row>
    <row r="114" spans="1:9" ht="62.25" customHeight="1">
      <c r="A114" s="18" t="s">
        <v>49</v>
      </c>
      <c r="B114" s="2">
        <v>752</v>
      </c>
      <c r="C114" s="1" t="s">
        <v>20</v>
      </c>
      <c r="D114" s="1" t="s">
        <v>5</v>
      </c>
      <c r="E114" s="31" t="s">
        <v>64</v>
      </c>
      <c r="F114" s="1" t="s">
        <v>50</v>
      </c>
      <c r="G114" s="11"/>
      <c r="H114" s="3">
        <v>23331.7</v>
      </c>
      <c r="I114" s="3">
        <v>23331.7</v>
      </c>
    </row>
    <row r="115" spans="1:9" ht="141.75">
      <c r="A115" s="2" t="s">
        <v>112</v>
      </c>
      <c r="B115" s="2">
        <v>752</v>
      </c>
      <c r="C115" s="1" t="s">
        <v>20</v>
      </c>
      <c r="D115" s="1" t="s">
        <v>5</v>
      </c>
      <c r="E115" s="31" t="s">
        <v>111</v>
      </c>
      <c r="F115" s="1"/>
      <c r="G115" s="11"/>
      <c r="H115" s="3">
        <f>H116</f>
        <v>34250.2</v>
      </c>
      <c r="I115" s="3">
        <f>I116</f>
        <v>0</v>
      </c>
    </row>
    <row r="116" spans="1:9" ht="44.25" customHeight="1">
      <c r="A116" s="2" t="s">
        <v>91</v>
      </c>
      <c r="B116" s="2">
        <v>752</v>
      </c>
      <c r="C116" s="1" t="s">
        <v>20</v>
      </c>
      <c r="D116" s="1" t="s">
        <v>5</v>
      </c>
      <c r="E116" s="31" t="s">
        <v>111</v>
      </c>
      <c r="F116" s="1" t="s">
        <v>66</v>
      </c>
      <c r="G116" s="11"/>
      <c r="H116" s="3">
        <v>34250.2</v>
      </c>
      <c r="I116" s="3">
        <v>0</v>
      </c>
    </row>
    <row r="117" spans="1:9" ht="30" customHeight="1">
      <c r="A117" s="2" t="s">
        <v>46</v>
      </c>
      <c r="B117" s="2">
        <v>752</v>
      </c>
      <c r="C117" s="1" t="s">
        <v>20</v>
      </c>
      <c r="D117" s="1" t="s">
        <v>5</v>
      </c>
      <c r="E117" s="31" t="s">
        <v>58</v>
      </c>
      <c r="F117" s="1"/>
      <c r="G117" s="11"/>
      <c r="H117" s="3">
        <f>H118</f>
        <v>0</v>
      </c>
      <c r="I117" s="3">
        <f>I118</f>
        <v>90656.3</v>
      </c>
    </row>
    <row r="118" spans="1:9" ht="63">
      <c r="A118" s="2" t="s">
        <v>91</v>
      </c>
      <c r="B118" s="2">
        <v>752</v>
      </c>
      <c r="C118" s="1" t="s">
        <v>20</v>
      </c>
      <c r="D118" s="1" t="s">
        <v>5</v>
      </c>
      <c r="E118" s="31" t="s">
        <v>58</v>
      </c>
      <c r="F118" s="1" t="s">
        <v>66</v>
      </c>
      <c r="G118" s="11"/>
      <c r="H118" s="3">
        <v>0</v>
      </c>
      <c r="I118" s="3">
        <v>90656.3</v>
      </c>
    </row>
    <row r="119" spans="1:9" ht="15" customHeight="1">
      <c r="A119" s="4" t="s">
        <v>22</v>
      </c>
      <c r="B119" s="2">
        <v>752</v>
      </c>
      <c r="C119" s="5" t="s">
        <v>23</v>
      </c>
      <c r="D119" s="5"/>
      <c r="E119" s="5"/>
      <c r="F119" s="5"/>
      <c r="G119" s="10" t="e">
        <f>G120+#REF!+G127</f>
        <v>#REF!</v>
      </c>
      <c r="H119" s="10">
        <f>H120+H123+H127+H131</f>
        <v>106378.4</v>
      </c>
      <c r="I119" s="10">
        <f>I120+I123+I127+I131</f>
        <v>105472.70000000001</v>
      </c>
    </row>
    <row r="120" spans="1:9" ht="18" customHeight="1">
      <c r="A120" s="2" t="s">
        <v>33</v>
      </c>
      <c r="B120" s="2">
        <v>752</v>
      </c>
      <c r="C120" s="1" t="s">
        <v>23</v>
      </c>
      <c r="D120" s="1" t="s">
        <v>5</v>
      </c>
      <c r="E120" s="1"/>
      <c r="F120" s="1"/>
      <c r="G120" s="3" t="e">
        <f>G121</f>
        <v>#REF!</v>
      </c>
      <c r="H120" s="3">
        <f>H121</f>
        <v>8760</v>
      </c>
      <c r="I120" s="3">
        <f>I121</f>
        <v>8800</v>
      </c>
    </row>
    <row r="121" spans="1:9" ht="31.5" customHeight="1">
      <c r="A121" s="2" t="s">
        <v>46</v>
      </c>
      <c r="B121" s="2">
        <v>752</v>
      </c>
      <c r="C121" s="1" t="s">
        <v>23</v>
      </c>
      <c r="D121" s="1" t="s">
        <v>5</v>
      </c>
      <c r="E121" s="31" t="s">
        <v>58</v>
      </c>
      <c r="F121" s="1"/>
      <c r="G121" s="3" t="e">
        <f>#REF!</f>
        <v>#REF!</v>
      </c>
      <c r="H121" s="3">
        <f>H122</f>
        <v>8760</v>
      </c>
      <c r="I121" s="3">
        <f>I122</f>
        <v>8800</v>
      </c>
    </row>
    <row r="122" spans="1:9" ht="31.5" customHeight="1">
      <c r="A122" s="2" t="s">
        <v>52</v>
      </c>
      <c r="B122" s="2">
        <v>752</v>
      </c>
      <c r="C122" s="1" t="s">
        <v>23</v>
      </c>
      <c r="D122" s="1" t="s">
        <v>5</v>
      </c>
      <c r="E122" s="31" t="s">
        <v>58</v>
      </c>
      <c r="F122" s="1" t="s">
        <v>51</v>
      </c>
      <c r="G122" s="11"/>
      <c r="H122" s="3">
        <v>8760</v>
      </c>
      <c r="I122" s="3">
        <v>8800</v>
      </c>
    </row>
    <row r="123" spans="1:9" ht="30" customHeight="1">
      <c r="A123" s="2" t="s">
        <v>63</v>
      </c>
      <c r="B123" s="2">
        <v>752</v>
      </c>
      <c r="C123" s="1" t="s">
        <v>23</v>
      </c>
      <c r="D123" s="1" t="s">
        <v>7</v>
      </c>
      <c r="E123" s="31"/>
      <c r="F123" s="1"/>
      <c r="G123" s="11"/>
      <c r="H123" s="3">
        <f>H124</f>
        <v>55020.4</v>
      </c>
      <c r="I123" s="3">
        <f>I124</f>
        <v>54177.5</v>
      </c>
    </row>
    <row r="124" spans="1:9" ht="30" customHeight="1">
      <c r="A124" s="2" t="s">
        <v>46</v>
      </c>
      <c r="B124" s="2">
        <v>752</v>
      </c>
      <c r="C124" s="1" t="s">
        <v>23</v>
      </c>
      <c r="D124" s="1" t="s">
        <v>7</v>
      </c>
      <c r="E124" s="31" t="s">
        <v>58</v>
      </c>
      <c r="F124" s="1"/>
      <c r="G124" s="11"/>
      <c r="H124" s="3">
        <f>H125+H126</f>
        <v>55020.4</v>
      </c>
      <c r="I124" s="3">
        <f>I125+I126</f>
        <v>54177.5</v>
      </c>
    </row>
    <row r="125" spans="1:9" ht="63">
      <c r="A125" s="2" t="s">
        <v>75</v>
      </c>
      <c r="B125" s="2">
        <v>752</v>
      </c>
      <c r="C125" s="1" t="s">
        <v>23</v>
      </c>
      <c r="D125" s="1" t="s">
        <v>7</v>
      </c>
      <c r="E125" s="31" t="s">
        <v>58</v>
      </c>
      <c r="F125" s="1" t="s">
        <v>45</v>
      </c>
      <c r="G125" s="3"/>
      <c r="H125" s="3">
        <v>600</v>
      </c>
      <c r="I125" s="3">
        <v>600</v>
      </c>
    </row>
    <row r="126" spans="1:9" ht="31.5">
      <c r="A126" s="2" t="s">
        <v>52</v>
      </c>
      <c r="B126" s="2">
        <v>752</v>
      </c>
      <c r="C126" s="1" t="s">
        <v>23</v>
      </c>
      <c r="D126" s="1" t="s">
        <v>7</v>
      </c>
      <c r="E126" s="31" t="s">
        <v>57</v>
      </c>
      <c r="F126" s="1" t="s">
        <v>51</v>
      </c>
      <c r="G126" s="11"/>
      <c r="H126" s="3">
        <v>54420.4</v>
      </c>
      <c r="I126" s="3">
        <v>53577.5</v>
      </c>
    </row>
    <row r="127" spans="1:9" ht="15.75">
      <c r="A127" s="6" t="s">
        <v>34</v>
      </c>
      <c r="B127" s="2">
        <v>752</v>
      </c>
      <c r="C127" s="1" t="s">
        <v>23</v>
      </c>
      <c r="D127" s="1" t="s">
        <v>8</v>
      </c>
      <c r="E127" s="1"/>
      <c r="F127" s="1"/>
      <c r="G127" s="3" t="e">
        <f>G128+#REF!</f>
        <v>#REF!</v>
      </c>
      <c r="H127" s="3">
        <f>H128</f>
        <v>36383.6</v>
      </c>
      <c r="I127" s="3">
        <f>I128</f>
        <v>36383.6</v>
      </c>
    </row>
    <row r="128" spans="1:9" ht="39.75" customHeight="1">
      <c r="A128" s="2" t="s">
        <v>46</v>
      </c>
      <c r="B128" s="2">
        <v>752</v>
      </c>
      <c r="C128" s="1" t="s">
        <v>23</v>
      </c>
      <c r="D128" s="1" t="s">
        <v>8</v>
      </c>
      <c r="E128" s="31" t="s">
        <v>58</v>
      </c>
      <c r="F128" s="1"/>
      <c r="G128" s="3" t="e">
        <f>#REF!</f>
        <v>#REF!</v>
      </c>
      <c r="H128" s="3">
        <f>H129+H130</f>
        <v>36383.6</v>
      </c>
      <c r="I128" s="3">
        <f>I129+I130</f>
        <v>36383.6</v>
      </c>
    </row>
    <row r="129" spans="1:9" ht="63">
      <c r="A129" s="2" t="s">
        <v>75</v>
      </c>
      <c r="B129" s="2">
        <v>752</v>
      </c>
      <c r="C129" s="1" t="s">
        <v>23</v>
      </c>
      <c r="D129" s="1" t="s">
        <v>8</v>
      </c>
      <c r="E129" s="31" t="s">
        <v>58</v>
      </c>
      <c r="F129" s="1" t="s">
        <v>45</v>
      </c>
      <c r="G129" s="3"/>
      <c r="H129" s="3">
        <v>42.5</v>
      </c>
      <c r="I129" s="3">
        <v>42.5</v>
      </c>
    </row>
    <row r="130" spans="1:9" ht="31.5">
      <c r="A130" s="2" t="s">
        <v>52</v>
      </c>
      <c r="B130" s="2">
        <v>752</v>
      </c>
      <c r="C130" s="1" t="s">
        <v>23</v>
      </c>
      <c r="D130" s="1" t="s">
        <v>8</v>
      </c>
      <c r="E130" s="31" t="s">
        <v>58</v>
      </c>
      <c r="F130" s="1" t="s">
        <v>51</v>
      </c>
      <c r="G130" s="1"/>
      <c r="H130" s="1" t="s">
        <v>115</v>
      </c>
      <c r="I130" s="1" t="s">
        <v>115</v>
      </c>
    </row>
    <row r="131" spans="1:9" ht="30" customHeight="1">
      <c r="A131" s="39" t="s">
        <v>83</v>
      </c>
      <c r="B131" s="2">
        <v>752</v>
      </c>
      <c r="C131" s="1" t="s">
        <v>23</v>
      </c>
      <c r="D131" s="1" t="s">
        <v>31</v>
      </c>
      <c r="E131" s="31"/>
      <c r="F131" s="1"/>
      <c r="G131" s="1"/>
      <c r="H131" s="3">
        <f>H132</f>
        <v>6214.400000000001</v>
      </c>
      <c r="I131" s="3">
        <f>I132</f>
        <v>6111.6</v>
      </c>
    </row>
    <row r="132" spans="1:9" ht="63">
      <c r="A132" s="2" t="s">
        <v>42</v>
      </c>
      <c r="B132" s="2">
        <v>752</v>
      </c>
      <c r="C132" s="1" t="s">
        <v>23</v>
      </c>
      <c r="D132" s="1" t="s">
        <v>31</v>
      </c>
      <c r="E132" s="31" t="s">
        <v>62</v>
      </c>
      <c r="F132" s="1"/>
      <c r="G132" s="1"/>
      <c r="H132" s="3">
        <f>H133+H134</f>
        <v>6214.400000000001</v>
      </c>
      <c r="I132" s="3">
        <f>I133+I134</f>
        <v>6111.6</v>
      </c>
    </row>
    <row r="133" spans="1:9" ht="141.75">
      <c r="A133" s="39" t="s">
        <v>82</v>
      </c>
      <c r="B133" s="2">
        <v>752</v>
      </c>
      <c r="C133" s="1" t="s">
        <v>23</v>
      </c>
      <c r="D133" s="1" t="s">
        <v>31</v>
      </c>
      <c r="E133" s="31" t="s">
        <v>62</v>
      </c>
      <c r="F133" s="1" t="s">
        <v>44</v>
      </c>
      <c r="G133" s="1"/>
      <c r="H133" s="3">
        <v>5947.1</v>
      </c>
      <c r="I133" s="3">
        <v>5947.1</v>
      </c>
    </row>
    <row r="134" spans="1:9" ht="63">
      <c r="A134" s="39" t="s">
        <v>75</v>
      </c>
      <c r="B134" s="2">
        <v>752</v>
      </c>
      <c r="C134" s="1" t="s">
        <v>23</v>
      </c>
      <c r="D134" s="1" t="s">
        <v>31</v>
      </c>
      <c r="E134" s="31" t="s">
        <v>62</v>
      </c>
      <c r="F134" s="1" t="s">
        <v>45</v>
      </c>
      <c r="G134" s="1"/>
      <c r="H134" s="3">
        <v>267.3</v>
      </c>
      <c r="I134" s="3">
        <v>164.5</v>
      </c>
    </row>
    <row r="135" spans="1:9" ht="15.75">
      <c r="A135" s="7" t="s">
        <v>32</v>
      </c>
      <c r="B135" s="4">
        <v>752</v>
      </c>
      <c r="C135" s="5" t="s">
        <v>25</v>
      </c>
      <c r="D135" s="5"/>
      <c r="E135" s="5"/>
      <c r="F135" s="5"/>
      <c r="G135" s="10" t="e">
        <f>G139</f>
        <v>#REF!</v>
      </c>
      <c r="H135" s="10">
        <f>H136+H139</f>
        <v>135465.4</v>
      </c>
      <c r="I135" s="10">
        <f>I136+I139</f>
        <v>31465.4</v>
      </c>
    </row>
    <row r="136" spans="1:9" ht="15.75">
      <c r="A136" s="6" t="s">
        <v>77</v>
      </c>
      <c r="B136" s="2">
        <v>752</v>
      </c>
      <c r="C136" s="1" t="s">
        <v>25</v>
      </c>
      <c r="D136" s="1" t="s">
        <v>5</v>
      </c>
      <c r="E136" s="5"/>
      <c r="F136" s="5"/>
      <c r="G136" s="10"/>
      <c r="H136" s="3">
        <f>H137</f>
        <v>13465.4</v>
      </c>
      <c r="I136" s="3">
        <f>I137</f>
        <v>13465.4</v>
      </c>
    </row>
    <row r="137" spans="1:9" ht="47.25">
      <c r="A137" s="2" t="s">
        <v>46</v>
      </c>
      <c r="B137" s="2">
        <v>752</v>
      </c>
      <c r="C137" s="1" t="s">
        <v>25</v>
      </c>
      <c r="D137" s="1" t="s">
        <v>5</v>
      </c>
      <c r="E137" s="31" t="s">
        <v>58</v>
      </c>
      <c r="F137" s="1"/>
      <c r="G137" s="10"/>
      <c r="H137" s="3">
        <f>H138</f>
        <v>13465.4</v>
      </c>
      <c r="I137" s="3">
        <f>I138</f>
        <v>13465.4</v>
      </c>
    </row>
    <row r="138" spans="1:9" ht="62.25" customHeight="1">
      <c r="A138" s="18" t="s">
        <v>49</v>
      </c>
      <c r="B138" s="2">
        <v>752</v>
      </c>
      <c r="C138" s="1" t="s">
        <v>25</v>
      </c>
      <c r="D138" s="1" t="s">
        <v>5</v>
      </c>
      <c r="E138" s="31" t="s">
        <v>58</v>
      </c>
      <c r="F138" s="1" t="s">
        <v>50</v>
      </c>
      <c r="G138" s="10"/>
      <c r="H138" s="3">
        <v>13465.4</v>
      </c>
      <c r="I138" s="3">
        <v>13465.4</v>
      </c>
    </row>
    <row r="139" spans="1:9" ht="15" customHeight="1">
      <c r="A139" s="6" t="s">
        <v>38</v>
      </c>
      <c r="B139" s="2">
        <v>752</v>
      </c>
      <c r="C139" s="1" t="s">
        <v>25</v>
      </c>
      <c r="D139" s="1" t="s">
        <v>6</v>
      </c>
      <c r="E139" s="31"/>
      <c r="F139" s="1"/>
      <c r="G139" s="3" t="e">
        <f>#REF!+#REF!</f>
        <v>#REF!</v>
      </c>
      <c r="H139" s="3">
        <f>H140</f>
        <v>122000</v>
      </c>
      <c r="I139" s="3">
        <f>I140</f>
        <v>18000</v>
      </c>
    </row>
    <row r="140" spans="1:9" ht="47.25">
      <c r="A140" s="2" t="s">
        <v>46</v>
      </c>
      <c r="B140" s="2">
        <v>752</v>
      </c>
      <c r="C140" s="1" t="s">
        <v>25</v>
      </c>
      <c r="D140" s="1" t="s">
        <v>6</v>
      </c>
      <c r="E140" s="31" t="s">
        <v>58</v>
      </c>
      <c r="F140" s="1"/>
      <c r="G140" s="11"/>
      <c r="H140" s="13">
        <f>H142+H141</f>
        <v>122000</v>
      </c>
      <c r="I140" s="13">
        <f>I142+I141</f>
        <v>18000</v>
      </c>
    </row>
    <row r="141" spans="1:9" ht="63">
      <c r="A141" s="18" t="s">
        <v>91</v>
      </c>
      <c r="B141" s="2">
        <v>752</v>
      </c>
      <c r="C141" s="1" t="s">
        <v>25</v>
      </c>
      <c r="D141" s="1" t="s">
        <v>6</v>
      </c>
      <c r="E141" s="31" t="s">
        <v>58</v>
      </c>
      <c r="F141" s="1" t="s">
        <v>66</v>
      </c>
      <c r="G141" s="11"/>
      <c r="H141" s="13">
        <v>104000</v>
      </c>
      <c r="I141" s="13">
        <v>0</v>
      </c>
    </row>
    <row r="142" spans="1:9" ht="63">
      <c r="A142" s="18" t="s">
        <v>49</v>
      </c>
      <c r="B142" s="2">
        <v>752</v>
      </c>
      <c r="C142" s="1" t="s">
        <v>25</v>
      </c>
      <c r="D142" s="1" t="s">
        <v>6</v>
      </c>
      <c r="E142" s="31" t="s">
        <v>58</v>
      </c>
      <c r="F142" s="1" t="s">
        <v>50</v>
      </c>
      <c r="G142" s="11"/>
      <c r="H142" s="13">
        <v>18000</v>
      </c>
      <c r="I142" s="13">
        <v>18000</v>
      </c>
    </row>
    <row r="143" spans="1:9" ht="31.5">
      <c r="A143" s="4" t="s">
        <v>39</v>
      </c>
      <c r="B143" s="2">
        <v>752</v>
      </c>
      <c r="C143" s="5" t="s">
        <v>24</v>
      </c>
      <c r="D143" s="5"/>
      <c r="E143" s="5"/>
      <c r="F143" s="5"/>
      <c r="G143" s="10" t="e">
        <f aca="true" t="shared" si="1" ref="G143:I144">G144</f>
        <v>#REF!</v>
      </c>
      <c r="H143" s="10">
        <f t="shared" si="1"/>
        <v>2449.5</v>
      </c>
      <c r="I143" s="10">
        <f t="shared" si="1"/>
        <v>2549.5</v>
      </c>
    </row>
    <row r="144" spans="1:9" ht="31.5">
      <c r="A144" s="2" t="s">
        <v>26</v>
      </c>
      <c r="B144" s="2">
        <v>752</v>
      </c>
      <c r="C144" s="1" t="s">
        <v>24</v>
      </c>
      <c r="D144" s="1" t="s">
        <v>6</v>
      </c>
      <c r="E144" s="1"/>
      <c r="F144" s="1"/>
      <c r="G144" s="3" t="e">
        <f t="shared" si="1"/>
        <v>#REF!</v>
      </c>
      <c r="H144" s="3">
        <f t="shared" si="1"/>
        <v>2449.5</v>
      </c>
      <c r="I144" s="3">
        <f t="shared" si="1"/>
        <v>2549.5</v>
      </c>
    </row>
    <row r="145" spans="1:9" ht="34.5" customHeight="1">
      <c r="A145" s="2" t="s">
        <v>46</v>
      </c>
      <c r="B145" s="2">
        <v>752</v>
      </c>
      <c r="C145" s="1" t="s">
        <v>24</v>
      </c>
      <c r="D145" s="1" t="s">
        <v>6</v>
      </c>
      <c r="E145" s="31" t="s">
        <v>57</v>
      </c>
      <c r="F145" s="1"/>
      <c r="G145" s="3" t="e">
        <f>#REF!</f>
        <v>#REF!</v>
      </c>
      <c r="H145" s="3">
        <f>H146</f>
        <v>2449.5</v>
      </c>
      <c r="I145" s="3">
        <f>I146</f>
        <v>2549.5</v>
      </c>
    </row>
    <row r="146" spans="1:9" ht="63">
      <c r="A146" s="18" t="s">
        <v>49</v>
      </c>
      <c r="B146" s="2">
        <v>752</v>
      </c>
      <c r="C146" s="1" t="s">
        <v>24</v>
      </c>
      <c r="D146" s="1" t="s">
        <v>6</v>
      </c>
      <c r="E146" s="31" t="s">
        <v>57</v>
      </c>
      <c r="F146" s="1" t="s">
        <v>50</v>
      </c>
      <c r="G146" s="3"/>
      <c r="H146" s="3">
        <v>2449.5</v>
      </c>
      <c r="I146" s="3">
        <v>2549.5</v>
      </c>
    </row>
    <row r="147" spans="1:9" ht="47.25">
      <c r="A147" s="41" t="s">
        <v>95</v>
      </c>
      <c r="B147" s="4">
        <v>752</v>
      </c>
      <c r="C147" s="5" t="s">
        <v>36</v>
      </c>
      <c r="D147" s="35"/>
      <c r="E147" s="37"/>
      <c r="F147" s="35"/>
      <c r="G147" s="3"/>
      <c r="H147" s="10">
        <f aca="true" t="shared" si="2" ref="H147:I149">H148</f>
        <v>6169</v>
      </c>
      <c r="I147" s="10">
        <f t="shared" si="2"/>
        <v>6169</v>
      </c>
    </row>
    <row r="148" spans="1:9" ht="45.75" customHeight="1">
      <c r="A148" s="39" t="s">
        <v>96</v>
      </c>
      <c r="B148" s="2">
        <v>752</v>
      </c>
      <c r="C148" s="1" t="s">
        <v>36</v>
      </c>
      <c r="D148" s="34" t="s">
        <v>5</v>
      </c>
      <c r="E148" s="36"/>
      <c r="F148" s="34"/>
      <c r="G148" s="3"/>
      <c r="H148" s="3">
        <f t="shared" si="2"/>
        <v>6169</v>
      </c>
      <c r="I148" s="3">
        <f t="shared" si="2"/>
        <v>6169</v>
      </c>
    </row>
    <row r="149" spans="1:9" ht="30" customHeight="1">
      <c r="A149" s="2" t="s">
        <v>46</v>
      </c>
      <c r="B149" s="2">
        <v>752</v>
      </c>
      <c r="C149" s="1" t="s">
        <v>36</v>
      </c>
      <c r="D149" s="34" t="s">
        <v>5</v>
      </c>
      <c r="E149" s="36" t="s">
        <v>57</v>
      </c>
      <c r="F149" s="34"/>
      <c r="G149" s="3"/>
      <c r="H149" s="3">
        <f t="shared" si="2"/>
        <v>6169</v>
      </c>
      <c r="I149" s="3">
        <f t="shared" si="2"/>
        <v>6169</v>
      </c>
    </row>
    <row r="150" spans="1:9" ht="30" customHeight="1">
      <c r="A150" s="2" t="s">
        <v>67</v>
      </c>
      <c r="B150" s="2">
        <v>752</v>
      </c>
      <c r="C150" s="1" t="s">
        <v>36</v>
      </c>
      <c r="D150" s="34" t="s">
        <v>5</v>
      </c>
      <c r="E150" s="36" t="s">
        <v>57</v>
      </c>
      <c r="F150" s="34" t="s">
        <v>68</v>
      </c>
      <c r="G150" s="3"/>
      <c r="H150" s="3">
        <v>6169</v>
      </c>
      <c r="I150" s="3">
        <v>6169</v>
      </c>
    </row>
    <row r="151" spans="1:9" ht="60.75" customHeight="1">
      <c r="A151" s="19" t="s">
        <v>81</v>
      </c>
      <c r="B151" s="25">
        <v>753</v>
      </c>
      <c r="C151" s="26"/>
      <c r="D151" s="26"/>
      <c r="E151" s="26"/>
      <c r="F151" s="26"/>
      <c r="G151" s="10" t="e">
        <f aca="true" t="shared" si="3" ref="G151:I153">G152</f>
        <v>#REF!</v>
      </c>
      <c r="H151" s="10">
        <f t="shared" si="3"/>
        <v>2021.3999999999999</v>
      </c>
      <c r="I151" s="10">
        <f t="shared" si="3"/>
        <v>2021.3999999999999</v>
      </c>
    </row>
    <row r="152" spans="1:9" ht="15" customHeight="1">
      <c r="A152" s="4" t="s">
        <v>4</v>
      </c>
      <c r="B152" s="25">
        <v>753</v>
      </c>
      <c r="C152" s="5" t="s">
        <v>5</v>
      </c>
      <c r="D152" s="26"/>
      <c r="E152" s="26"/>
      <c r="F152" s="26"/>
      <c r="G152" s="10" t="e">
        <f t="shared" si="3"/>
        <v>#REF!</v>
      </c>
      <c r="H152" s="10">
        <f t="shared" si="3"/>
        <v>2021.3999999999999</v>
      </c>
      <c r="I152" s="10">
        <f t="shared" si="3"/>
        <v>2021.3999999999999</v>
      </c>
    </row>
    <row r="153" spans="1:9" ht="78.75">
      <c r="A153" s="2" t="s">
        <v>35</v>
      </c>
      <c r="B153" s="24">
        <v>753</v>
      </c>
      <c r="C153" s="1" t="s">
        <v>5</v>
      </c>
      <c r="D153" s="16" t="s">
        <v>31</v>
      </c>
      <c r="E153" s="11"/>
      <c r="F153" s="11"/>
      <c r="G153" s="3" t="e">
        <f t="shared" si="3"/>
        <v>#REF!</v>
      </c>
      <c r="H153" s="3">
        <f t="shared" si="3"/>
        <v>2021.3999999999999</v>
      </c>
      <c r="I153" s="3">
        <f t="shared" si="3"/>
        <v>2021.3999999999999</v>
      </c>
    </row>
    <row r="154" spans="1:9" ht="63">
      <c r="A154" s="2" t="s">
        <v>42</v>
      </c>
      <c r="B154" s="24">
        <v>753</v>
      </c>
      <c r="C154" s="1" t="s">
        <v>5</v>
      </c>
      <c r="D154" s="16" t="s">
        <v>31</v>
      </c>
      <c r="E154" s="32" t="s">
        <v>62</v>
      </c>
      <c r="F154" s="11"/>
      <c r="G154" s="3" t="e">
        <f>#REF!</f>
        <v>#REF!</v>
      </c>
      <c r="H154" s="3">
        <f>H155+H156</f>
        <v>2021.3999999999999</v>
      </c>
      <c r="I154" s="3">
        <f>I155+I156</f>
        <v>2021.3999999999999</v>
      </c>
    </row>
    <row r="155" spans="1:14" ht="132" customHeight="1">
      <c r="A155" s="2" t="s">
        <v>43</v>
      </c>
      <c r="B155" s="24">
        <v>753</v>
      </c>
      <c r="C155" s="1" t="s">
        <v>5</v>
      </c>
      <c r="D155" s="16" t="s">
        <v>31</v>
      </c>
      <c r="E155" s="32" t="s">
        <v>62</v>
      </c>
      <c r="F155" s="29">
        <v>100</v>
      </c>
      <c r="G155" s="16"/>
      <c r="H155" s="8">
        <v>1828.8</v>
      </c>
      <c r="I155" s="8">
        <v>1828.8</v>
      </c>
      <c r="N155" t="s">
        <v>69</v>
      </c>
    </row>
    <row r="156" spans="1:9" ht="63">
      <c r="A156" s="2" t="s">
        <v>75</v>
      </c>
      <c r="B156" s="24">
        <v>753</v>
      </c>
      <c r="C156" s="1" t="s">
        <v>5</v>
      </c>
      <c r="D156" s="16" t="s">
        <v>31</v>
      </c>
      <c r="E156" s="32" t="s">
        <v>62</v>
      </c>
      <c r="F156" s="29">
        <v>200</v>
      </c>
      <c r="G156" s="16"/>
      <c r="H156" s="8">
        <v>192.6</v>
      </c>
      <c r="I156" s="8">
        <v>192.6</v>
      </c>
    </row>
    <row r="157" spans="1:9" ht="15.75" customHeight="1">
      <c r="A157" s="30" t="s">
        <v>53</v>
      </c>
      <c r="B157" s="4"/>
      <c r="C157" s="5"/>
      <c r="D157" s="5"/>
      <c r="E157" s="5"/>
      <c r="F157" s="5"/>
      <c r="G157" s="10" t="e">
        <f>G14+G23+G29+G151</f>
        <v>#REF!</v>
      </c>
      <c r="H157" s="10">
        <f>H14+H23+H29+H151</f>
        <v>1958892.2999999993</v>
      </c>
      <c r="I157" s="10">
        <f>I14+I23+I29+I151</f>
        <v>1793430.9999999998</v>
      </c>
    </row>
  </sheetData>
  <sheetProtection/>
  <mergeCells count="20">
    <mergeCell ref="A12:A13"/>
    <mergeCell ref="C12:C13"/>
    <mergeCell ref="D12:D13"/>
    <mergeCell ref="B12:B13"/>
    <mergeCell ref="H12:H13"/>
    <mergeCell ref="A10:I10"/>
    <mergeCell ref="E12:E13"/>
    <mergeCell ref="F12:F13"/>
    <mergeCell ref="G12:G13"/>
    <mergeCell ref="A11:I11"/>
    <mergeCell ref="A3:I3"/>
    <mergeCell ref="A5:I5"/>
    <mergeCell ref="A9:I9"/>
    <mergeCell ref="I12:I13"/>
    <mergeCell ref="A7:F7"/>
    <mergeCell ref="A1:I1"/>
    <mergeCell ref="A2:I2"/>
    <mergeCell ref="A4:I4"/>
    <mergeCell ref="A6:I6"/>
    <mergeCell ref="A8:I8"/>
  </mergeCells>
  <printOptions/>
  <pageMargins left="1.062992125984252" right="0.3937007874015748" top="0.7874015748031497" bottom="0.7874015748031497" header="0.31496062992125984" footer="0.3937007874015748"/>
  <pageSetup fitToHeight="0" fitToWidth="1" horizontalDpi="120" verticalDpi="12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Косенкова</cp:lastModifiedBy>
  <cp:lastPrinted>2021-11-08T09:24:57Z</cp:lastPrinted>
  <dcterms:created xsi:type="dcterms:W3CDTF">2004-10-28T04:34:25Z</dcterms:created>
  <dcterms:modified xsi:type="dcterms:W3CDTF">2021-11-12T08:55:05Z</dcterms:modified>
  <cp:category/>
  <cp:version/>
  <cp:contentType/>
  <cp:contentStatus/>
</cp:coreProperties>
</file>