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'Лист1'!$A$1:$R$172</definedName>
  </definedNames>
  <calcPr fullCalcOnLoad="1"/>
</workbook>
</file>

<file path=xl/sharedStrings.xml><?xml version="1.0" encoding="utf-8"?>
<sst xmlns="http://schemas.openxmlformats.org/spreadsheetml/2006/main" count="341" uniqueCount="336">
  <si>
    <t>№ п/п</t>
  </si>
  <si>
    <t xml:space="preserve">Алексеевский муниципальный район </t>
  </si>
  <si>
    <t xml:space="preserve">Быковский муниципальный район </t>
  </si>
  <si>
    <t>Городищенский муниципальный район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</si>
  <si>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</si>
  <si>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</si>
  <si>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</si>
  <si>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</si>
  <si>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</si>
  <si>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</si>
  <si>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</si>
  <si>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</si>
  <si>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</si>
  <si>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</si>
  <si>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</si>
  <si>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</si>
  <si>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</si>
  <si>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</si>
  <si>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</si>
  <si>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Нехаевский муниципальный район</t>
  </si>
  <si>
    <t>Николаевский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</si>
  <si>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</si>
  <si>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</si>
  <si>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</si>
  <si>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</si>
  <si>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</si>
  <si>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</si>
  <si>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</si>
  <si>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Госохотзаказник "Лещевский"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</si>
  <si>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</si>
  <si>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</si>
  <si>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</si>
  <si>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</si>
  <si>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</si>
  <si>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Проект квот</t>
  </si>
  <si>
    <t>Городской округ город Михайловка</t>
  </si>
  <si>
    <t>Итого:</t>
  </si>
  <si>
    <t>Госохотзаказник "Ольховский"</t>
  </si>
  <si>
    <t>Госохотзаказник "Куланинский"</t>
  </si>
  <si>
    <t>1.1.</t>
  </si>
  <si>
    <t>1.2.</t>
  </si>
  <si>
    <t>2.1.</t>
  </si>
  <si>
    <t>22.</t>
  </si>
  <si>
    <t>2.2.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</si>
  <si>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</si>
  <si>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</si>
  <si>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</si>
  <si>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</si>
  <si>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</si>
  <si>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</si>
  <si>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</si>
  <si>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</si>
  <si>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</si>
  <si>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</si>
  <si>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</si>
  <si>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7.</t>
  </si>
  <si>
    <t>7.1.</t>
  </si>
  <si>
    <t>7.3.</t>
  </si>
  <si>
    <t>8.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</si>
  <si>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</si>
  <si>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</si>
  <si>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</si>
  <si>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</si>
  <si>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</si>
  <si>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</si>
  <si>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</si>
  <si>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</si>
  <si>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</si>
  <si>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9.4.</t>
  </si>
  <si>
    <t>10.1.</t>
  </si>
  <si>
    <t>10.2.</t>
  </si>
  <si>
    <t>1.</t>
  </si>
  <si>
    <t>2.</t>
  </si>
  <si>
    <t>3.</t>
  </si>
  <si>
    <t>4.</t>
  </si>
  <si>
    <t>5.</t>
  </si>
  <si>
    <t>6.</t>
  </si>
  <si>
    <t>10.</t>
  </si>
  <si>
    <t>10.3.</t>
  </si>
  <si>
    <t>10.4.</t>
  </si>
  <si>
    <t>10.5.</t>
  </si>
  <si>
    <t>10.6.</t>
  </si>
  <si>
    <t>10.7.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</si>
  <si>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</si>
  <si>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</si>
  <si>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</si>
  <si>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</si>
  <si>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</si>
  <si>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</si>
  <si>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</si>
  <si>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</si>
  <si>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</si>
  <si>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</si>
  <si>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</si>
  <si>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</si>
  <si>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</si>
  <si>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</si>
  <si>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</si>
  <si>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</si>
  <si>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</si>
  <si>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</si>
  <si>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15.4.</t>
  </si>
  <si>
    <t>15.5.</t>
  </si>
  <si>
    <t>15.6.</t>
  </si>
  <si>
    <t>15.8.</t>
  </si>
  <si>
    <t>16.</t>
  </si>
  <si>
    <t>16.1.</t>
  </si>
  <si>
    <t>16.2.</t>
  </si>
  <si>
    <t>16.3.</t>
  </si>
  <si>
    <t>17.</t>
  </si>
  <si>
    <t>17.1.</t>
  </si>
  <si>
    <t>17.2.</t>
  </si>
  <si>
    <t>18.</t>
  </si>
  <si>
    <t>18.1.</t>
  </si>
  <si>
    <t>18.2.</t>
  </si>
  <si>
    <t>19.</t>
  </si>
  <si>
    <t>19.1.</t>
  </si>
  <si>
    <t>19.2.</t>
  </si>
  <si>
    <t>19.3.</t>
  </si>
  <si>
    <t>20.</t>
  </si>
  <si>
    <t>20.1.</t>
  </si>
  <si>
    <t>20.2.</t>
  </si>
  <si>
    <t>21.1.</t>
  </si>
  <si>
    <t>21.2.</t>
  </si>
  <si>
    <t>21.3.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</si>
  <si>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</si>
  <si>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</si>
  <si>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</si>
  <si>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</si>
  <si>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</si>
  <si>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</si>
  <si>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</si>
  <si>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</si>
  <si>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24.3.</t>
  </si>
  <si>
    <t>24.4.</t>
  </si>
  <si>
    <t>25.</t>
  </si>
  <si>
    <t>25.1.</t>
  </si>
  <si>
    <t>25.2.</t>
  </si>
  <si>
    <t>25.3.</t>
  </si>
  <si>
    <t>26.1.</t>
  </si>
  <si>
    <t>26.2.</t>
  </si>
  <si>
    <t>27.</t>
  </si>
  <si>
    <t>27.1.</t>
  </si>
  <si>
    <t>27.2.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</si>
  <si>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</si>
  <si>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</si>
  <si>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</si>
  <si>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</si>
  <si>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</si>
  <si>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</si>
  <si>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</si>
  <si>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</si>
  <si>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</si>
  <si>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</si>
  <si>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</si>
  <si>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</si>
  <si>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25.4.</t>
  </si>
  <si>
    <t>1.3.</t>
  </si>
  <si>
    <t>8.6.</t>
  </si>
  <si>
    <t>12.3.</t>
  </si>
  <si>
    <t>12.4.</t>
  </si>
  <si>
    <t>26.3.</t>
  </si>
  <si>
    <t>26.4.</t>
  </si>
  <si>
    <t xml:space="preserve">  </t>
  </si>
  <si>
    <t>10.8.</t>
  </si>
  <si>
    <t>Государственный зоологический заказник "Дрофиный"</t>
  </si>
  <si>
    <t>27.3.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</si>
  <si>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</si>
  <si>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</si>
  <si>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</si>
  <si>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</si>
  <si>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"Преображенское"</t>
  </si>
  <si>
    <t>охотничье угодье "Глазуновское"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</si>
  <si>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</si>
  <si>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</si>
  <si>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</si>
  <si>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</si>
  <si>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</si>
  <si>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 угодье "Липовское"</t>
  </si>
  <si>
    <t>охотничье угодье "Среднеахтубинское"</t>
  </si>
  <si>
    <t>охотничье угодье "Костаревское"</t>
  </si>
  <si>
    <t>охотничье угодье "Аржановское"</t>
  </si>
  <si>
    <t>охотничье угодье "Быковское"</t>
  </si>
  <si>
    <t>охотничье угодье "Варваровское"</t>
  </si>
  <si>
    <t>охотничье угодье "Городищенское"</t>
  </si>
  <si>
    <t>охотничье угодье "Островское"</t>
  </si>
  <si>
    <t>охотничье угодье "Ивановское"</t>
  </si>
  <si>
    <t>охотничье угодье "Еланское "</t>
  </si>
  <si>
    <t>охотничье угодье "Терсинское"</t>
  </si>
  <si>
    <t>охотничье угодье "Добринское"</t>
  </si>
  <si>
    <t>охотничье угодье "Тетеревятское"</t>
  </si>
  <si>
    <t>7.4.</t>
  </si>
  <si>
    <t>охотничье угодье "Иловлинское"</t>
  </si>
  <si>
    <t>охотничье угодье "Краснодонское"</t>
  </si>
  <si>
    <t>охотничье угодье "Трехостровское"</t>
  </si>
  <si>
    <t>охотничье угодье "Голубинское"</t>
  </si>
  <si>
    <t>охотничье угодье "Донское"</t>
  </si>
  <si>
    <t>охотничье угодье "Калачевское"</t>
  </si>
  <si>
    <t>охотничье угодье "Александровское"</t>
  </si>
  <si>
    <t>охотничье угодье "Белогорское"</t>
  </si>
  <si>
    <t>охотничье угодье "Терновское"</t>
  </si>
  <si>
    <t>охотничье угодье "Щербатовское"</t>
  </si>
  <si>
    <t>охотничье угодье "Гришинское"</t>
  </si>
  <si>
    <t>охотничье угодье "Клетское"</t>
  </si>
  <si>
    <t>охотничье угодье "Лапшинское"</t>
  </si>
  <si>
    <t>охотничье угодье "Моисеевское"</t>
  </si>
  <si>
    <t>охотничье угодье "Букановское"</t>
  </si>
  <si>
    <t>охотничье угодье "Булгаковское"</t>
  </si>
  <si>
    <t>охотничье угодье "Замуровское"</t>
  </si>
  <si>
    <t>охотничье угодье "Заплавинское"</t>
  </si>
  <si>
    <t>охотничье угодье "Ленинское"</t>
  </si>
  <si>
    <t>охотничье угодье "Луговое"</t>
  </si>
  <si>
    <t>охотничье угодье "Безымянское "</t>
  </si>
  <si>
    <t>охотничье угодье "Ерусланское"</t>
  </si>
  <si>
    <t>охотничье угодье "Николаевское"</t>
  </si>
  <si>
    <t>охотничье угодье "Новоаннинское"</t>
  </si>
  <si>
    <t>охотничье угодье "Ольховское"</t>
  </si>
  <si>
    <t>охотничье угодье "Солодчинское"</t>
  </si>
  <si>
    <t>охотничье угодье "Лопуховское"</t>
  </si>
  <si>
    <t>охотничье угодье "Митякинское"</t>
  </si>
  <si>
    <t>охотничье угодье "Руднянское"</t>
  </si>
  <si>
    <t>охотничье угодье "Медведицкое"</t>
  </si>
  <si>
    <t>охотничье угодье "Среднедонское"</t>
  </si>
  <si>
    <t>охотничье угодье "Заволжское"</t>
  </si>
  <si>
    <t>охотничье угодье "Старополтавское"</t>
  </si>
  <si>
    <t>охотничье угодье "Верхнечирское"</t>
  </si>
  <si>
    <t>охотничье угодье "Нижнечирское"</t>
  </si>
  <si>
    <t>охотничье угодье "Урюпинское"</t>
  </si>
  <si>
    <t>охотничье угодье "Хоперское"</t>
  </si>
  <si>
    <t>охотничье угодье "Шемякинское"</t>
  </si>
  <si>
    <t>охотничье угодье "Ветютневское"</t>
  </si>
  <si>
    <t>охотничье угодье "Пильнянское"</t>
  </si>
  <si>
    <t>охотничье угодье "Нижнегнутовское"</t>
  </si>
  <si>
    <t>охотничье угодье "Соцкое"</t>
  </si>
  <si>
    <t>14.5.</t>
  </si>
  <si>
    <t>19.4.</t>
  </si>
  <si>
    <t>19.5.</t>
  </si>
  <si>
    <t>охотничье угодье "Красноармейское"</t>
  </si>
  <si>
    <t>14.4.</t>
  </si>
  <si>
    <t>7.2.</t>
  </si>
  <si>
    <t>4.4.</t>
  </si>
  <si>
    <t>охотничье угодье "Жирновское"</t>
  </si>
  <si>
    <t>8.7.</t>
  </si>
  <si>
    <t>Иловлинское общедоступное охотничье угодье 1</t>
  </si>
  <si>
    <t>Иловлинское общедоступное охотничье угодье 2</t>
  </si>
  <si>
    <t>9.5.</t>
  </si>
  <si>
    <t>Калачевское общедоступное охотничье угодье</t>
  </si>
  <si>
    <t>Клетское общедоступное охотничье угодье</t>
  </si>
  <si>
    <t>13.4.</t>
  </si>
  <si>
    <t>Котовское общедоступное охотничье угодье</t>
  </si>
  <si>
    <t xml:space="preserve">Ленинское общедоступное охотничье угодье </t>
  </si>
  <si>
    <t>17.3.</t>
  </si>
  <si>
    <t xml:space="preserve">Нехаевское общедоступное охотничье угодье </t>
  </si>
  <si>
    <t>20.3.</t>
  </si>
  <si>
    <t>Новониколаевское общедоступное охотничье угодье</t>
  </si>
  <si>
    <t>Ольховское ообщедоступное охотничье угодье 1</t>
  </si>
  <si>
    <t>Ольховское ообщедоступное охотничье угодье 2</t>
  </si>
  <si>
    <t xml:space="preserve">Палласовское общедоступное охотничье угодье </t>
  </si>
  <si>
    <t>Серафимовичское общедоступное охотничье угодье</t>
  </si>
  <si>
    <t>Среднеахтубинское общедоступное охотничье угодье</t>
  </si>
  <si>
    <t>Фроловское общедоступное охотничье угодье</t>
  </si>
  <si>
    <t>11.3.</t>
  </si>
  <si>
    <t>охотничье угодье "Березовское"</t>
  </si>
  <si>
    <t>Быковское общедоступное охотничье угодье</t>
  </si>
  <si>
    <t>Камышинское общедоступное охотничье угодье</t>
  </si>
  <si>
    <t>Киквидзенское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</si>
  <si>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</si>
  <si>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</si>
  <si>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16.5.</t>
  </si>
  <si>
    <t>Новоаннинскоеи общедоступное охотничье угодье 1</t>
  </si>
  <si>
    <t>Новоаннинское общедоступное охотничье угодье 2</t>
  </si>
  <si>
    <t>Руднянского общедоступное охотничье угодье</t>
  </si>
  <si>
    <t>Суровикинское общедоступное охотничье угодье</t>
  </si>
  <si>
    <t>Старополтавское общедоступное охотничье угодье  2</t>
  </si>
  <si>
    <t>Старополтавское общедоступное охотничье угодье  1</t>
  </si>
  <si>
    <t>Жирновское общедоступное охотничье угодье</t>
  </si>
  <si>
    <t>Алексеевское общедоступное охотничье угодье</t>
  </si>
  <si>
    <t xml:space="preserve">охотничье угодье  "Михайловское" </t>
  </si>
  <si>
    <t>Даниловское общедоступное охотничье угодье</t>
  </si>
  <si>
    <t>Среднеахтубинский муниципальный район</t>
  </si>
  <si>
    <t>16.4.</t>
  </si>
  <si>
    <t>Наименований муниципальных образований (районы, округа) охотничьих угодий, иных территорий</t>
  </si>
  <si>
    <t xml:space="preserve">Субъект Российской Федерации:       Волгоградской области </t>
  </si>
  <si>
    <t>всего</t>
  </si>
  <si>
    <t>в % от численности</t>
  </si>
  <si>
    <t>Утвержденная квота добычи, особей</t>
  </si>
  <si>
    <t>Всего</t>
  </si>
  <si>
    <t>освоение квоты в %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</si>
  <si>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</si>
  <si>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</si>
  <si>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</si>
  <si>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 xml:space="preserve">охотничье угодье "Фроловское" </t>
  </si>
  <si>
    <t>Вид охотничьих ресурсов: барсук</t>
  </si>
  <si>
    <t>охотничье угодье "Тракторозаводское"</t>
  </si>
  <si>
    <t>охотничье угодье "Кумылженское"</t>
  </si>
  <si>
    <t>охотничье угодье "Нижнегерасимовское"</t>
  </si>
  <si>
    <t>охотничье угодье "Крепинское"</t>
  </si>
  <si>
    <t>охотничье угодье "Перекопское"</t>
  </si>
  <si>
    <t>охотничье угодье "Сосновское"</t>
  </si>
  <si>
    <t xml:space="preserve">охотничье угодье "Нехаевское" </t>
  </si>
  <si>
    <t xml:space="preserve">охотничье угодье "Новониколаевское" </t>
  </si>
  <si>
    <t>охотничье угодье "Палласовское"</t>
  </si>
  <si>
    <t>охотничье угодье "Большовское"</t>
  </si>
  <si>
    <t>охотничье угодье "Серафимовичское"</t>
  </si>
  <si>
    <t>охотничье угодье "Верхнеерусланское"</t>
  </si>
  <si>
    <t xml:space="preserve">охотничье угодье "Чернышковское" </t>
  </si>
  <si>
    <t>охотничье угодье "Кувшиновское"</t>
  </si>
  <si>
    <t>охотничье угодье "Бузиновское"</t>
  </si>
  <si>
    <t>Площадь охотничьего угодья, иных территорий, тыс. га</t>
  </si>
  <si>
    <t>Итоговая численность барсука, от которой устанавливалась квота добычи, особей</t>
  </si>
  <si>
    <t>с 01.08.2023 до 01.08.2024</t>
  </si>
  <si>
    <t>21.</t>
  </si>
  <si>
    <t xml:space="preserve">охотничье угодье "Аксайское" </t>
  </si>
  <si>
    <t xml:space="preserve">охотничье угодье "Октябрьское" </t>
  </si>
  <si>
    <t xml:space="preserve">Октябрьское общедоступное охотничье угодье </t>
  </si>
  <si>
    <t>Октябрьский  муниципальный район</t>
  </si>
  <si>
    <t>22.3.</t>
  </si>
  <si>
    <t>22.4.</t>
  </si>
  <si>
    <t>22.5.</t>
  </si>
  <si>
    <t>22.6.</t>
  </si>
  <si>
    <t>25.5.</t>
  </si>
  <si>
    <t>25.6.</t>
  </si>
  <si>
    <t>26.</t>
  </si>
  <si>
    <t>27.4.</t>
  </si>
  <si>
    <t>27.5.</t>
  </si>
  <si>
    <t>31.1.</t>
  </si>
  <si>
    <t>31.2.</t>
  </si>
  <si>
    <t>31.3.</t>
  </si>
  <si>
    <t>30.4.</t>
  </si>
  <si>
    <t>31.</t>
  </si>
  <si>
    <t>0.0</t>
  </si>
  <si>
    <t>добычи охотничьих ресурсов на период с 01 августа 2024 г. до 01 августа 2025 г.</t>
  </si>
  <si>
    <t>с 01.08.2024 до 01.08.2025</t>
  </si>
  <si>
    <t>Предыдущий год (период с 01.08.2023 до 01.08.2024)</t>
  </si>
  <si>
    <t>Предстоящий год (период с 01.08.2024 до 01.08.2025)</t>
  </si>
  <si>
    <t>15.7.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</si>
</sst>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/>
    </xf>
    <xf numFmtId="0" fontId="29" fillId="0" borderId="10" xfId="0" applyFont="1" applyBorder="1" applyAlignment="1">
      <alignment vertical="center" textRotation="90" wrapText="1"/>
    </xf>
    <xf numFmtId="0" fontId="29" fillId="0" borderId="10" xfId="0" applyFont="1" applyBorder="1" applyAlignment="1">
      <alignment vertical="center" textRotation="90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29" fillId="33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172" fontId="29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6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view="pageBreakPreview" zoomScaleSheetLayoutView="100" zoomScalePageLayoutView="0" workbookViewId="0" topLeftCell="A1">
      <pane xSplit="6" ySplit="10" topLeftCell="G1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T10" sqref="T10"/>
    </sheetView>
  </sheetViews>
  <sheetFormatPr defaultColWidth="9.140625" defaultRowHeight="15"/>
  <cols>
    <col min="1" max="1" width="6.140625" style="0" customWidth="1"/>
    <col min="2" max="2" width="4.8515625" style="0" customWidth="1"/>
    <col min="3" max="3" width="33.28125" style="0" customWidth="1"/>
    <col min="4" max="4" width="13.57421875" style="0" customWidth="1"/>
    <col min="5" max="6" width="8.421875" style="0" customWidth="1"/>
    <col min="7" max="7" width="9.00390625" style="0" customWidth="1"/>
    <col min="8" max="8" width="11.00390625" style="0" hidden="1" customWidth="1"/>
    <col min="9" max="9" width="10.28125" style="0" hidden="1" customWidth="1"/>
    <col min="10" max="11" width="9.140625" style="0" hidden="1" customWidth="1"/>
    <col min="12" max="12" width="8.57421875" style="0" customWidth="1"/>
    <col min="13" max="13" width="6.8515625" style="0" customWidth="1"/>
    <col min="14" max="14" width="7.7109375" style="0" customWidth="1"/>
  </cols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0"/>
      <c r="Q1" s="80"/>
      <c r="R1" s="80"/>
    </row>
    <row r="2" spans="1:18" ht="18">
      <c r="A2" s="1"/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3"/>
      <c r="R2" s="73"/>
    </row>
    <row r="3" spans="1:18" ht="18">
      <c r="A3" s="1"/>
      <c r="B3" s="72" t="s">
        <v>331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  <c r="O3" s="73"/>
      <c r="P3" s="73"/>
      <c r="Q3" s="73"/>
      <c r="R3" s="1"/>
    </row>
    <row r="4" spans="1:18" ht="18">
      <c r="A4" s="1"/>
      <c r="B4" s="78" t="s">
        <v>282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1"/>
    </row>
    <row r="5" spans="1:18" ht="18">
      <c r="A5" s="1"/>
      <c r="B5" s="78" t="s">
        <v>292</v>
      </c>
      <c r="C5" s="78"/>
      <c r="D5" s="78"/>
      <c r="E5" s="78"/>
      <c r="F5" s="78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1"/>
    </row>
    <row r="6" spans="1:18" ht="18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</row>
    <row r="7" spans="1:18" ht="18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1"/>
      <c r="R7" s="1"/>
    </row>
    <row r="8" spans="1:18" ht="29.25" customHeight="1">
      <c r="A8" s="1"/>
      <c r="B8" s="67" t="s">
        <v>0</v>
      </c>
      <c r="C8" s="67" t="s">
        <v>281</v>
      </c>
      <c r="D8" s="67" t="s">
        <v>308</v>
      </c>
      <c r="E8" s="67" t="s">
        <v>309</v>
      </c>
      <c r="F8" s="68"/>
      <c r="G8" s="77" t="s">
        <v>333</v>
      </c>
      <c r="H8" s="66"/>
      <c r="I8" s="66"/>
      <c r="J8" s="66"/>
      <c r="K8" s="66"/>
      <c r="L8" s="66"/>
      <c r="M8" s="66"/>
      <c r="N8" s="66"/>
      <c r="O8" s="66" t="s">
        <v>334</v>
      </c>
      <c r="P8" s="66"/>
      <c r="Q8" s="66"/>
      <c r="R8" s="66"/>
    </row>
    <row r="9" spans="1:18" ht="48" customHeight="1">
      <c r="A9" s="1"/>
      <c r="B9" s="70"/>
      <c r="C9" s="70"/>
      <c r="D9" s="69"/>
      <c r="E9" s="68"/>
      <c r="F9" s="68"/>
      <c r="G9" s="74" t="s">
        <v>285</v>
      </c>
      <c r="H9" s="75"/>
      <c r="I9" s="75"/>
      <c r="J9" s="75"/>
      <c r="K9" s="75"/>
      <c r="L9" s="76"/>
      <c r="M9" s="77" t="s">
        <v>288</v>
      </c>
      <c r="N9" s="66"/>
      <c r="O9" s="66" t="s">
        <v>289</v>
      </c>
      <c r="P9" s="66"/>
      <c r="Q9" s="66" t="s">
        <v>290</v>
      </c>
      <c r="R9" s="66"/>
    </row>
    <row r="10" spans="1:18" ht="60" customHeight="1">
      <c r="A10" s="1"/>
      <c r="B10" s="70"/>
      <c r="C10" s="70"/>
      <c r="D10" s="69"/>
      <c r="E10" s="23" t="s">
        <v>310</v>
      </c>
      <c r="F10" s="23" t="s">
        <v>332</v>
      </c>
      <c r="G10" s="24" t="s">
        <v>283</v>
      </c>
      <c r="H10" s="25"/>
      <c r="I10" s="25"/>
      <c r="J10" s="25"/>
      <c r="K10" s="25"/>
      <c r="L10" s="25" t="s">
        <v>284</v>
      </c>
      <c r="M10" s="26" t="s">
        <v>286</v>
      </c>
      <c r="N10" s="27" t="s">
        <v>287</v>
      </c>
      <c r="O10" s="28" t="s">
        <v>283</v>
      </c>
      <c r="P10" s="27" t="s">
        <v>284</v>
      </c>
      <c r="Q10" s="28" t="s">
        <v>286</v>
      </c>
      <c r="R10" s="27" t="s">
        <v>284</v>
      </c>
    </row>
    <row r="11" spans="1:18" ht="14.25">
      <c r="A11" s="1"/>
      <c r="B11" s="29">
        <v>1</v>
      </c>
      <c r="C11" s="29">
        <v>2</v>
      </c>
      <c r="D11" s="29">
        <v>3</v>
      </c>
      <c r="E11" s="30">
        <v>4</v>
      </c>
      <c r="F11" s="30">
        <v>5</v>
      </c>
      <c r="G11" s="29">
        <v>6</v>
      </c>
      <c r="H11" s="22">
        <v>7</v>
      </c>
      <c r="I11" s="22">
        <v>8</v>
      </c>
      <c r="J11" s="22">
        <v>9</v>
      </c>
      <c r="K11" s="22">
        <v>10</v>
      </c>
      <c r="L11" s="31">
        <v>7</v>
      </c>
      <c r="M11" s="31">
        <v>8</v>
      </c>
      <c r="N11" s="32">
        <v>9</v>
      </c>
      <c r="O11" s="32">
        <v>10</v>
      </c>
      <c r="P11" s="32">
        <v>11</v>
      </c>
      <c r="Q11" s="32">
        <v>12</v>
      </c>
      <c r="R11" s="32">
        <v>13</v>
      </c>
    </row>
    <row r="12" spans="1:18" ht="17.25" customHeight="1">
      <c r="A12" s="1"/>
      <c r="B12" s="61" t="s">
        <v>71</v>
      </c>
      <c r="C12" s="54" t="s">
        <v>1</v>
      </c>
      <c r="D12" s="56"/>
      <c r="E12" s="56">
        <f>E13+E14+E15</f>
        <v>287</v>
      </c>
      <c r="F12" s="56">
        <f>F13+F14+F15</f>
        <v>269</v>
      </c>
      <c r="G12" s="56">
        <f>G13+G14+G15</f>
        <v>23</v>
      </c>
      <c r="H12" s="36">
        <f>H13+H14</f>
        <v>0</v>
      </c>
      <c r="I12" s="36">
        <f>I13+I14</f>
        <v>0</v>
      </c>
      <c r="J12" s="36">
        <f>J13+J14</f>
        <v>14</v>
      </c>
      <c r="K12" s="36">
        <f>K13+K14</f>
        <v>0</v>
      </c>
      <c r="L12" s="57">
        <f>G12/E12*100</f>
        <v>8.013937282229964</v>
      </c>
      <c r="M12" s="56">
        <f>M13+M14+M15</f>
        <v>10</v>
      </c>
      <c r="N12" s="58">
        <f>M12/G12*100</f>
        <v>43.47826086956522</v>
      </c>
      <c r="O12" s="59">
        <f>O13+O14+O15</f>
        <v>26</v>
      </c>
      <c r="P12" s="58">
        <f aca="true" t="shared" si="0" ref="P12:P77">O12/F12*100</f>
        <v>9.66542750929368</v>
      </c>
      <c r="Q12" s="56">
        <f>Q13+Q14+Q15</f>
        <v>21</v>
      </c>
      <c r="R12" s="58">
        <f>Q12/F12*100</f>
        <v>7.806691449814126</v>
      </c>
    </row>
    <row r="13" spans="1:18" ht="14.25">
      <c r="A13" s="1"/>
      <c r="B13" s="34" t="s">
        <v>39</v>
      </c>
      <c r="C13" s="13" t="s">
        <v>167</v>
      </c>
      <c r="D13" s="14">
        <v>99.98</v>
      </c>
      <c r="E13" s="15">
        <v>155</v>
      </c>
      <c r="F13" s="15">
        <v>140</v>
      </c>
      <c r="G13" s="16">
        <v>10</v>
      </c>
      <c r="H13" s="17">
        <v>0</v>
      </c>
      <c r="I13" s="17">
        <v>0</v>
      </c>
      <c r="J13" s="17">
        <v>4</v>
      </c>
      <c r="K13" s="17">
        <v>0</v>
      </c>
      <c r="L13" s="18">
        <f>G13/E13*100</f>
        <v>6.451612903225806</v>
      </c>
      <c r="M13" s="35">
        <v>4</v>
      </c>
      <c r="N13" s="19">
        <f>M13/G13*100</f>
        <v>40</v>
      </c>
      <c r="O13" s="20">
        <v>14</v>
      </c>
      <c r="P13" s="19">
        <f>O13/F13*100</f>
        <v>10</v>
      </c>
      <c r="Q13" s="16">
        <v>10</v>
      </c>
      <c r="R13" s="19">
        <f>Q13/F13*100</f>
        <v>7.142857142857142</v>
      </c>
    </row>
    <row r="14" spans="1:18" ht="14.25">
      <c r="A14" s="1"/>
      <c r="B14" s="34" t="s">
        <v>40</v>
      </c>
      <c r="C14" s="40" t="s">
        <v>181</v>
      </c>
      <c r="D14" s="41">
        <v>115.6</v>
      </c>
      <c r="E14" s="42">
        <v>120</v>
      </c>
      <c r="F14" s="42">
        <v>119</v>
      </c>
      <c r="G14" s="16">
        <v>12</v>
      </c>
      <c r="H14" s="17">
        <v>0</v>
      </c>
      <c r="I14" s="17">
        <v>0</v>
      </c>
      <c r="J14" s="17">
        <v>10</v>
      </c>
      <c r="K14" s="17">
        <v>0</v>
      </c>
      <c r="L14" s="18">
        <f aca="true" t="shared" si="1" ref="L14:L77">G14/E14*100</f>
        <v>10</v>
      </c>
      <c r="M14" s="35">
        <v>5</v>
      </c>
      <c r="N14" s="19">
        <f aca="true" t="shared" si="2" ref="N14:N77">M14/G14*100</f>
        <v>41.66666666666667</v>
      </c>
      <c r="O14" s="20">
        <v>11</v>
      </c>
      <c r="P14" s="19">
        <f t="shared" si="0"/>
        <v>9.243697478991598</v>
      </c>
      <c r="Q14" s="16">
        <v>10</v>
      </c>
      <c r="R14" s="19">
        <f aca="true" t="shared" si="3" ref="R14:R77">Q14/F14*100</f>
        <v>8.403361344537815</v>
      </c>
    </row>
    <row r="15" spans="1:18" ht="22.5">
      <c r="A15" s="1"/>
      <c r="B15" s="34" t="s">
        <v>157</v>
      </c>
      <c r="C15" s="13" t="s">
        <v>276</v>
      </c>
      <c r="D15" s="14">
        <v>10.1</v>
      </c>
      <c r="E15" s="15">
        <v>12</v>
      </c>
      <c r="F15" s="15">
        <v>10</v>
      </c>
      <c r="G15" s="16">
        <v>1</v>
      </c>
      <c r="H15" s="17"/>
      <c r="I15" s="17"/>
      <c r="J15" s="17"/>
      <c r="K15" s="17"/>
      <c r="L15" s="18">
        <f t="shared" si="1"/>
        <v>8.333333333333332</v>
      </c>
      <c r="M15" s="35">
        <v>1</v>
      </c>
      <c r="N15" s="19">
        <v>0</v>
      </c>
      <c r="O15" s="20">
        <v>1</v>
      </c>
      <c r="P15" s="19">
        <f t="shared" si="0"/>
        <v>10</v>
      </c>
      <c r="Q15" s="16">
        <v>1</v>
      </c>
      <c r="R15" s="19">
        <f t="shared" si="3"/>
        <v>10</v>
      </c>
    </row>
    <row r="16" spans="1:18" ht="17.25" customHeight="1">
      <c r="A16" s="1"/>
      <c r="B16" s="61" t="s">
        <v>72</v>
      </c>
      <c r="C16" s="54" t="s">
        <v>2</v>
      </c>
      <c r="D16" s="55"/>
      <c r="E16" s="56">
        <f aca="true" t="shared" si="4" ref="E16:K16">E17+E18</f>
        <v>97</v>
      </c>
      <c r="F16" s="56">
        <f t="shared" si="4"/>
        <v>105</v>
      </c>
      <c r="G16" s="56">
        <f>G17+G18</f>
        <v>6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57">
        <f t="shared" si="1"/>
        <v>6.185567010309279</v>
      </c>
      <c r="M16" s="56">
        <f>M17+M18</f>
        <v>1</v>
      </c>
      <c r="N16" s="58">
        <f t="shared" si="2"/>
        <v>16.666666666666664</v>
      </c>
      <c r="O16" s="59">
        <f>O17+O18</f>
        <v>10</v>
      </c>
      <c r="P16" s="58">
        <f t="shared" si="0"/>
        <v>9.523809523809524</v>
      </c>
      <c r="Q16" s="56">
        <f>Q17+Q18</f>
        <v>6</v>
      </c>
      <c r="R16" s="58">
        <f t="shared" si="3"/>
        <v>5.714285714285714</v>
      </c>
    </row>
    <row r="17" spans="1:18" ht="14.25">
      <c r="A17" s="1"/>
      <c r="B17" s="34" t="s">
        <v>41</v>
      </c>
      <c r="C17" s="13" t="s">
        <v>182</v>
      </c>
      <c r="D17" s="14">
        <v>201.434</v>
      </c>
      <c r="E17" s="15">
        <v>37</v>
      </c>
      <c r="F17" s="15">
        <v>41</v>
      </c>
      <c r="G17" s="16">
        <v>0</v>
      </c>
      <c r="H17" s="17"/>
      <c r="I17" s="17"/>
      <c r="J17" s="17"/>
      <c r="K17" s="17"/>
      <c r="L17" s="18">
        <f t="shared" si="1"/>
        <v>0</v>
      </c>
      <c r="M17" s="35">
        <v>0</v>
      </c>
      <c r="N17" s="19">
        <v>0</v>
      </c>
      <c r="O17" s="20">
        <v>4</v>
      </c>
      <c r="P17" s="19">
        <f t="shared" si="0"/>
        <v>9.75609756097561</v>
      </c>
      <c r="Q17" s="16">
        <v>0</v>
      </c>
      <c r="R17" s="19">
        <f t="shared" si="3"/>
        <v>0</v>
      </c>
    </row>
    <row r="18" spans="1:18" ht="22.5">
      <c r="A18" s="1"/>
      <c r="B18" s="34" t="s">
        <v>43</v>
      </c>
      <c r="C18" s="13" t="s">
        <v>263</v>
      </c>
      <c r="D18" s="14">
        <v>121.656</v>
      </c>
      <c r="E18" s="15">
        <v>60</v>
      </c>
      <c r="F18" s="15">
        <v>64</v>
      </c>
      <c r="G18" s="16">
        <v>6</v>
      </c>
      <c r="H18" s="17"/>
      <c r="I18" s="17"/>
      <c r="J18" s="17"/>
      <c r="K18" s="17"/>
      <c r="L18" s="18">
        <f t="shared" si="1"/>
        <v>10</v>
      </c>
      <c r="M18" s="33">
        <v>1</v>
      </c>
      <c r="N18" s="19">
        <f t="shared" si="2"/>
        <v>16.666666666666664</v>
      </c>
      <c r="O18" s="20">
        <v>6</v>
      </c>
      <c r="P18" s="19">
        <f t="shared" si="0"/>
        <v>9.375</v>
      </c>
      <c r="Q18" s="16">
        <v>6</v>
      </c>
      <c r="R18" s="19">
        <f t="shared" si="3"/>
        <v>9.375</v>
      </c>
    </row>
    <row r="19" spans="1:18" ht="16.5" customHeight="1">
      <c r="A19" s="1"/>
      <c r="B19" s="61" t="s">
        <v>73</v>
      </c>
      <c r="C19" s="54" t="s">
        <v>3</v>
      </c>
      <c r="D19" s="55"/>
      <c r="E19" s="56">
        <f aca="true" t="shared" si="5" ref="E19:K19">E20+E21</f>
        <v>8</v>
      </c>
      <c r="F19" s="56">
        <f t="shared" si="5"/>
        <v>13</v>
      </c>
      <c r="G19" s="56">
        <f>G20+G21</f>
        <v>0</v>
      </c>
      <c r="H19" s="36">
        <f t="shared" si="5"/>
        <v>0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57">
        <f t="shared" si="1"/>
        <v>0</v>
      </c>
      <c r="M19" s="56">
        <f>M20+M21</f>
        <v>0</v>
      </c>
      <c r="N19" s="58">
        <v>0</v>
      </c>
      <c r="O19" s="59">
        <f>O20+O21</f>
        <v>1</v>
      </c>
      <c r="P19" s="58">
        <f t="shared" si="0"/>
        <v>7.6923076923076925</v>
      </c>
      <c r="Q19" s="56">
        <f>Q20+Q21</f>
        <v>0</v>
      </c>
      <c r="R19" s="58">
        <f t="shared" si="3"/>
        <v>0</v>
      </c>
    </row>
    <row r="20" spans="1:18" ht="14.25">
      <c r="A20" s="1"/>
      <c r="B20" s="38" t="s">
        <v>44</v>
      </c>
      <c r="C20" s="13" t="s">
        <v>183</v>
      </c>
      <c r="D20" s="14">
        <v>28.374</v>
      </c>
      <c r="E20" s="15">
        <v>0</v>
      </c>
      <c r="F20" s="15">
        <v>0</v>
      </c>
      <c r="G20" s="16">
        <v>0</v>
      </c>
      <c r="H20" s="17"/>
      <c r="I20" s="17"/>
      <c r="J20" s="17"/>
      <c r="K20" s="17"/>
      <c r="L20" s="18">
        <v>0</v>
      </c>
      <c r="M20" s="35">
        <v>0</v>
      </c>
      <c r="N20" s="19">
        <v>0</v>
      </c>
      <c r="O20" s="20">
        <v>0</v>
      </c>
      <c r="P20" s="19">
        <v>0</v>
      </c>
      <c r="Q20" s="16">
        <v>0</v>
      </c>
      <c r="R20" s="19">
        <v>0</v>
      </c>
    </row>
    <row r="21" spans="1:18" ht="14.25">
      <c r="A21" s="1"/>
      <c r="B21" s="34" t="s">
        <v>45</v>
      </c>
      <c r="C21" s="13" t="s">
        <v>184</v>
      </c>
      <c r="D21" s="41">
        <v>188.3</v>
      </c>
      <c r="E21" s="15">
        <v>8</v>
      </c>
      <c r="F21" s="15">
        <v>13</v>
      </c>
      <c r="G21" s="16">
        <v>0</v>
      </c>
      <c r="H21" s="17"/>
      <c r="I21" s="17"/>
      <c r="J21" s="17"/>
      <c r="K21" s="17"/>
      <c r="L21" s="18">
        <f t="shared" si="1"/>
        <v>0</v>
      </c>
      <c r="M21" s="35">
        <v>0</v>
      </c>
      <c r="N21" s="19">
        <v>0</v>
      </c>
      <c r="O21" s="20">
        <v>1</v>
      </c>
      <c r="P21" s="19">
        <f t="shared" si="0"/>
        <v>7.6923076923076925</v>
      </c>
      <c r="Q21" s="16">
        <v>0</v>
      </c>
      <c r="R21" s="19">
        <f t="shared" si="3"/>
        <v>0</v>
      </c>
    </row>
    <row r="22" spans="1:18" ht="18" customHeight="1">
      <c r="A22" s="1"/>
      <c r="B22" s="61" t="s">
        <v>74</v>
      </c>
      <c r="C22" s="54" t="s">
        <v>4</v>
      </c>
      <c r="D22" s="55"/>
      <c r="E22" s="56">
        <f>E23+E24+E25+E26</f>
        <v>278</v>
      </c>
      <c r="F22" s="56">
        <f>F23+F24+F25+F26</f>
        <v>295</v>
      </c>
      <c r="G22" s="56">
        <f>G23+G24+G25+G26</f>
        <v>25</v>
      </c>
      <c r="H22" s="36">
        <f>H23+H24+H25</f>
        <v>0</v>
      </c>
      <c r="I22" s="36">
        <f>I23+I24+I25</f>
        <v>0</v>
      </c>
      <c r="J22" s="36">
        <f>J23+J24+J25</f>
        <v>14</v>
      </c>
      <c r="K22" s="36">
        <f>K23+K24+K25</f>
        <v>0</v>
      </c>
      <c r="L22" s="57">
        <f t="shared" si="1"/>
        <v>8.992805755395683</v>
      </c>
      <c r="M22" s="56">
        <f>M23+M24+M25+M26</f>
        <v>1</v>
      </c>
      <c r="N22" s="58">
        <f t="shared" si="2"/>
        <v>4</v>
      </c>
      <c r="O22" s="59">
        <f>O23+O24+O25+O26</f>
        <v>29</v>
      </c>
      <c r="P22" s="58">
        <f t="shared" si="0"/>
        <v>9.830508474576272</v>
      </c>
      <c r="Q22" s="56">
        <f>Q23+Q24+Q25+Q26</f>
        <v>26</v>
      </c>
      <c r="R22" s="58">
        <f t="shared" si="3"/>
        <v>8.813559322033898</v>
      </c>
    </row>
    <row r="23" spans="1:18" ht="14.25">
      <c r="A23" s="1"/>
      <c r="B23" s="34" t="s">
        <v>46</v>
      </c>
      <c r="C23" s="13" t="s">
        <v>262</v>
      </c>
      <c r="D23" s="14">
        <v>93.23</v>
      </c>
      <c r="E23" s="15">
        <v>166</v>
      </c>
      <c r="F23" s="15">
        <v>170</v>
      </c>
      <c r="G23" s="16">
        <v>15</v>
      </c>
      <c r="H23" s="17">
        <v>0</v>
      </c>
      <c r="I23" s="17">
        <v>0</v>
      </c>
      <c r="J23" s="17">
        <v>5</v>
      </c>
      <c r="K23" s="17">
        <v>0</v>
      </c>
      <c r="L23" s="18">
        <f t="shared" si="1"/>
        <v>9.036144578313253</v>
      </c>
      <c r="M23" s="35">
        <v>0</v>
      </c>
      <c r="N23" s="19">
        <f t="shared" si="2"/>
        <v>0</v>
      </c>
      <c r="O23" s="20">
        <v>17</v>
      </c>
      <c r="P23" s="19">
        <f t="shared" si="0"/>
        <v>10</v>
      </c>
      <c r="Q23" s="16">
        <v>15</v>
      </c>
      <c r="R23" s="19">
        <f t="shared" si="3"/>
        <v>8.823529411764707</v>
      </c>
    </row>
    <row r="24" spans="1:18" ht="14.25">
      <c r="A24" s="1"/>
      <c r="B24" s="34" t="s">
        <v>47</v>
      </c>
      <c r="C24" s="13" t="s">
        <v>306</v>
      </c>
      <c r="D24" s="14">
        <v>99.48</v>
      </c>
      <c r="E24" s="15">
        <v>46</v>
      </c>
      <c r="F24" s="15">
        <v>45</v>
      </c>
      <c r="G24" s="16">
        <v>4</v>
      </c>
      <c r="H24" s="17">
        <v>0</v>
      </c>
      <c r="I24" s="17">
        <v>0</v>
      </c>
      <c r="J24" s="17">
        <v>6</v>
      </c>
      <c r="K24" s="17">
        <v>0</v>
      </c>
      <c r="L24" s="18">
        <f t="shared" si="1"/>
        <v>8.695652173913043</v>
      </c>
      <c r="M24" s="33">
        <v>0</v>
      </c>
      <c r="N24" s="19">
        <f t="shared" si="2"/>
        <v>0</v>
      </c>
      <c r="O24" s="20">
        <v>4</v>
      </c>
      <c r="P24" s="19">
        <f t="shared" si="0"/>
        <v>8.88888888888889</v>
      </c>
      <c r="Q24" s="16">
        <v>4</v>
      </c>
      <c r="R24" s="19">
        <f t="shared" si="3"/>
        <v>8.88888888888889</v>
      </c>
    </row>
    <row r="25" spans="1:18" ht="14.25">
      <c r="A25" s="1"/>
      <c r="B25" s="39" t="s">
        <v>48</v>
      </c>
      <c r="C25" s="40" t="s">
        <v>185</v>
      </c>
      <c r="D25" s="41">
        <v>52.3</v>
      </c>
      <c r="E25" s="42">
        <v>50</v>
      </c>
      <c r="F25" s="42">
        <v>60</v>
      </c>
      <c r="G25" s="16">
        <v>5</v>
      </c>
      <c r="H25" s="43">
        <v>0</v>
      </c>
      <c r="I25" s="43">
        <v>0</v>
      </c>
      <c r="J25" s="43">
        <v>3</v>
      </c>
      <c r="K25" s="43">
        <v>0</v>
      </c>
      <c r="L25" s="18">
        <f t="shared" si="1"/>
        <v>10</v>
      </c>
      <c r="M25" s="35">
        <v>0</v>
      </c>
      <c r="N25" s="19">
        <f t="shared" si="2"/>
        <v>0</v>
      </c>
      <c r="O25" s="20">
        <v>6</v>
      </c>
      <c r="P25" s="19">
        <f t="shared" si="0"/>
        <v>10</v>
      </c>
      <c r="Q25" s="16">
        <v>5</v>
      </c>
      <c r="R25" s="19">
        <f t="shared" si="3"/>
        <v>8.333333333333332</v>
      </c>
    </row>
    <row r="26" spans="1:18" ht="22.5">
      <c r="A26" s="1"/>
      <c r="B26" s="39" t="s">
        <v>240</v>
      </c>
      <c r="C26" s="40" t="s">
        <v>278</v>
      </c>
      <c r="D26" s="41">
        <v>37.04</v>
      </c>
      <c r="E26" s="42">
        <v>16</v>
      </c>
      <c r="F26" s="42">
        <v>20</v>
      </c>
      <c r="G26" s="16">
        <v>1</v>
      </c>
      <c r="H26" s="43"/>
      <c r="I26" s="43"/>
      <c r="J26" s="43"/>
      <c r="K26" s="43"/>
      <c r="L26" s="18">
        <f t="shared" si="1"/>
        <v>6.25</v>
      </c>
      <c r="M26" s="33">
        <v>1</v>
      </c>
      <c r="N26" s="19">
        <f t="shared" si="2"/>
        <v>100</v>
      </c>
      <c r="O26" s="20">
        <v>2</v>
      </c>
      <c r="P26" s="19">
        <f t="shared" si="0"/>
        <v>10</v>
      </c>
      <c r="Q26" s="16">
        <v>2</v>
      </c>
      <c r="R26" s="19">
        <f t="shared" si="3"/>
        <v>10</v>
      </c>
    </row>
    <row r="27" spans="1:18" ht="15.75" customHeight="1">
      <c r="A27" s="1"/>
      <c r="B27" s="61" t="s">
        <v>75</v>
      </c>
      <c r="C27" s="54" t="s">
        <v>5</v>
      </c>
      <c r="D27" s="55"/>
      <c r="E27" s="56">
        <f aca="true" t="shared" si="6" ref="E27:K27">E28+E29+E30+E31</f>
        <v>165</v>
      </c>
      <c r="F27" s="56">
        <f t="shared" si="6"/>
        <v>181</v>
      </c>
      <c r="G27" s="56">
        <f>G28+G29+G30+G31</f>
        <v>14</v>
      </c>
      <c r="H27" s="36">
        <f t="shared" si="6"/>
        <v>0</v>
      </c>
      <c r="I27" s="36">
        <f t="shared" si="6"/>
        <v>0</v>
      </c>
      <c r="J27" s="36">
        <f t="shared" si="6"/>
        <v>6</v>
      </c>
      <c r="K27" s="36">
        <f t="shared" si="6"/>
        <v>0</v>
      </c>
      <c r="L27" s="57">
        <f t="shared" si="1"/>
        <v>8.484848484848486</v>
      </c>
      <c r="M27" s="56">
        <f>M28+M29+M30+M31</f>
        <v>5</v>
      </c>
      <c r="N27" s="58">
        <f t="shared" si="2"/>
        <v>35.714285714285715</v>
      </c>
      <c r="O27" s="59">
        <f>O28+O29+O30+O31</f>
        <v>16</v>
      </c>
      <c r="P27" s="58">
        <f t="shared" si="0"/>
        <v>8.83977900552486</v>
      </c>
      <c r="Q27" s="56">
        <f>Q28+Q29+Q30+Q31</f>
        <v>8</v>
      </c>
      <c r="R27" s="58">
        <f t="shared" si="3"/>
        <v>4.41988950276243</v>
      </c>
    </row>
    <row r="28" spans="1:18" ht="14.25">
      <c r="A28" s="1"/>
      <c r="B28" s="34" t="s">
        <v>49</v>
      </c>
      <c r="C28" s="13" t="s">
        <v>168</v>
      </c>
      <c r="D28" s="14">
        <v>38.36</v>
      </c>
      <c r="E28" s="15">
        <v>32</v>
      </c>
      <c r="F28" s="15">
        <v>36</v>
      </c>
      <c r="G28" s="16">
        <v>3</v>
      </c>
      <c r="H28" s="17">
        <v>0</v>
      </c>
      <c r="I28" s="17">
        <v>0</v>
      </c>
      <c r="J28" s="17">
        <v>2</v>
      </c>
      <c r="K28" s="17">
        <v>0</v>
      </c>
      <c r="L28" s="18">
        <f t="shared" si="1"/>
        <v>9.375</v>
      </c>
      <c r="M28" s="35">
        <v>0</v>
      </c>
      <c r="N28" s="19">
        <v>0</v>
      </c>
      <c r="O28" s="20">
        <v>3</v>
      </c>
      <c r="P28" s="19">
        <f t="shared" si="0"/>
        <v>8.333333333333332</v>
      </c>
      <c r="Q28" s="21">
        <v>0</v>
      </c>
      <c r="R28" s="19">
        <f t="shared" si="3"/>
        <v>0</v>
      </c>
    </row>
    <row r="29" spans="1:18" ht="14.25">
      <c r="A29" s="1"/>
      <c r="B29" s="34" t="s">
        <v>50</v>
      </c>
      <c r="C29" s="13" t="s">
        <v>169</v>
      </c>
      <c r="D29" s="14">
        <v>87.182</v>
      </c>
      <c r="E29" s="15">
        <v>33</v>
      </c>
      <c r="F29" s="15">
        <v>37</v>
      </c>
      <c r="G29" s="16">
        <v>2</v>
      </c>
      <c r="H29" s="17"/>
      <c r="I29" s="17"/>
      <c r="J29" s="17"/>
      <c r="K29" s="17"/>
      <c r="L29" s="18">
        <f t="shared" si="1"/>
        <v>6.0606060606060606</v>
      </c>
      <c r="M29" s="35">
        <v>0</v>
      </c>
      <c r="N29" s="19">
        <v>0</v>
      </c>
      <c r="O29" s="20">
        <v>3</v>
      </c>
      <c r="P29" s="19">
        <f t="shared" si="0"/>
        <v>8.108108108108109</v>
      </c>
      <c r="Q29" s="16">
        <v>2</v>
      </c>
      <c r="R29" s="19">
        <f t="shared" si="3"/>
        <v>5.405405405405405</v>
      </c>
    </row>
    <row r="30" spans="1:18" ht="14.25" customHeight="1">
      <c r="A30" s="1"/>
      <c r="B30" s="34" t="s">
        <v>51</v>
      </c>
      <c r="C30" s="13" t="s">
        <v>186</v>
      </c>
      <c r="D30" s="14">
        <v>89.404</v>
      </c>
      <c r="E30" s="15">
        <v>52</v>
      </c>
      <c r="F30" s="15">
        <v>64</v>
      </c>
      <c r="G30" s="16">
        <v>5</v>
      </c>
      <c r="H30" s="17"/>
      <c r="I30" s="17"/>
      <c r="J30" s="17"/>
      <c r="K30" s="17"/>
      <c r="L30" s="18">
        <f t="shared" si="1"/>
        <v>9.615384615384617</v>
      </c>
      <c r="M30" s="35">
        <v>5</v>
      </c>
      <c r="N30" s="19">
        <f t="shared" si="2"/>
        <v>100</v>
      </c>
      <c r="O30" s="20">
        <v>6</v>
      </c>
      <c r="P30" s="19">
        <f t="shared" si="0"/>
        <v>9.375</v>
      </c>
      <c r="Q30" s="16">
        <v>6</v>
      </c>
      <c r="R30" s="19">
        <f t="shared" si="3"/>
        <v>9.375</v>
      </c>
    </row>
    <row r="31" spans="1:18" ht="14.25" customHeight="1">
      <c r="A31" s="1"/>
      <c r="B31" s="34" t="s">
        <v>52</v>
      </c>
      <c r="C31" s="40" t="s">
        <v>170</v>
      </c>
      <c r="D31" s="14">
        <v>48.966</v>
      </c>
      <c r="E31" s="15">
        <v>48</v>
      </c>
      <c r="F31" s="15">
        <v>44</v>
      </c>
      <c r="G31" s="16">
        <v>4</v>
      </c>
      <c r="H31" s="17">
        <v>0</v>
      </c>
      <c r="I31" s="17">
        <v>0</v>
      </c>
      <c r="J31" s="17">
        <v>4</v>
      </c>
      <c r="K31" s="17">
        <v>0</v>
      </c>
      <c r="L31" s="18">
        <f t="shared" si="1"/>
        <v>8.333333333333332</v>
      </c>
      <c r="M31" s="35">
        <v>0</v>
      </c>
      <c r="N31" s="19">
        <v>0</v>
      </c>
      <c r="O31" s="20">
        <v>4</v>
      </c>
      <c r="P31" s="19">
        <f t="shared" si="0"/>
        <v>9.090909090909092</v>
      </c>
      <c r="Q31" s="21">
        <v>0</v>
      </c>
      <c r="R31" s="19">
        <f t="shared" si="3"/>
        <v>0</v>
      </c>
    </row>
    <row r="32" spans="1:18" ht="14.25">
      <c r="A32" s="1"/>
      <c r="B32" s="61" t="s">
        <v>76</v>
      </c>
      <c r="C32" s="54" t="s">
        <v>6</v>
      </c>
      <c r="D32" s="55"/>
      <c r="E32" s="56">
        <f aca="true" t="shared" si="7" ref="E32:K32">E33+E34</f>
        <v>154</v>
      </c>
      <c r="F32" s="56">
        <f t="shared" si="7"/>
        <v>153</v>
      </c>
      <c r="G32" s="56">
        <f>G33+G34</f>
        <v>11</v>
      </c>
      <c r="H32" s="36">
        <f t="shared" si="7"/>
        <v>0</v>
      </c>
      <c r="I32" s="36">
        <f t="shared" si="7"/>
        <v>0</v>
      </c>
      <c r="J32" s="36">
        <f t="shared" si="7"/>
        <v>2</v>
      </c>
      <c r="K32" s="36">
        <f t="shared" si="7"/>
        <v>0</v>
      </c>
      <c r="L32" s="57">
        <f t="shared" si="1"/>
        <v>7.142857142857142</v>
      </c>
      <c r="M32" s="56">
        <f>M33+M34</f>
        <v>11</v>
      </c>
      <c r="N32" s="58">
        <f t="shared" si="2"/>
        <v>100</v>
      </c>
      <c r="O32" s="59">
        <f>O33+O34</f>
        <v>15</v>
      </c>
      <c r="P32" s="58">
        <f t="shared" si="0"/>
        <v>9.803921568627452</v>
      </c>
      <c r="Q32" s="56">
        <f>Q33+Q34</f>
        <v>12</v>
      </c>
      <c r="R32" s="58">
        <f t="shared" si="3"/>
        <v>7.8431372549019605</v>
      </c>
    </row>
    <row r="33" spans="1:18" ht="14.25">
      <c r="A33" s="1"/>
      <c r="B33" s="34" t="s">
        <v>53</v>
      </c>
      <c r="C33" s="13" t="s">
        <v>187</v>
      </c>
      <c r="D33" s="14">
        <v>112.701</v>
      </c>
      <c r="E33" s="15">
        <v>78</v>
      </c>
      <c r="F33" s="15">
        <v>81</v>
      </c>
      <c r="G33" s="16">
        <v>4</v>
      </c>
      <c r="H33" s="17"/>
      <c r="I33" s="17"/>
      <c r="J33" s="17"/>
      <c r="K33" s="17"/>
      <c r="L33" s="18">
        <f t="shared" si="1"/>
        <v>5.128205128205128</v>
      </c>
      <c r="M33" s="35">
        <v>4</v>
      </c>
      <c r="N33" s="19">
        <f t="shared" si="2"/>
        <v>100</v>
      </c>
      <c r="O33" s="20">
        <v>8</v>
      </c>
      <c r="P33" s="19">
        <f t="shared" si="0"/>
        <v>9.876543209876543</v>
      </c>
      <c r="Q33" s="16">
        <v>5</v>
      </c>
      <c r="R33" s="19">
        <f t="shared" si="3"/>
        <v>6.172839506172839</v>
      </c>
    </row>
    <row r="34" spans="1:18" ht="15" customHeight="1">
      <c r="A34" s="1"/>
      <c r="B34" s="34" t="s">
        <v>54</v>
      </c>
      <c r="C34" s="13" t="s">
        <v>188</v>
      </c>
      <c r="D34" s="14">
        <v>120.461</v>
      </c>
      <c r="E34" s="15">
        <v>76</v>
      </c>
      <c r="F34" s="15">
        <v>72</v>
      </c>
      <c r="G34" s="16">
        <v>7</v>
      </c>
      <c r="H34" s="17">
        <v>0</v>
      </c>
      <c r="I34" s="17">
        <v>0</v>
      </c>
      <c r="J34" s="17">
        <v>2</v>
      </c>
      <c r="K34" s="17">
        <v>0</v>
      </c>
      <c r="L34" s="18">
        <f t="shared" si="1"/>
        <v>9.210526315789473</v>
      </c>
      <c r="M34" s="35">
        <v>7</v>
      </c>
      <c r="N34" s="19">
        <f t="shared" si="2"/>
        <v>100</v>
      </c>
      <c r="O34" s="20">
        <v>7</v>
      </c>
      <c r="P34" s="19">
        <f t="shared" si="0"/>
        <v>9.722222222222223</v>
      </c>
      <c r="Q34" s="16">
        <v>7</v>
      </c>
      <c r="R34" s="19">
        <f t="shared" si="3"/>
        <v>9.722222222222223</v>
      </c>
    </row>
    <row r="35" spans="1:18" ht="18" customHeight="1">
      <c r="A35" s="1"/>
      <c r="B35" s="61" t="s">
        <v>55</v>
      </c>
      <c r="C35" s="54" t="s">
        <v>7</v>
      </c>
      <c r="D35" s="55"/>
      <c r="E35" s="56">
        <f>E36+E37+E38+E39</f>
        <v>375</v>
      </c>
      <c r="F35" s="56">
        <f>F36+F37+F38+F39</f>
        <v>386</v>
      </c>
      <c r="G35" s="56">
        <f>G36+G37+G38+G39</f>
        <v>32</v>
      </c>
      <c r="H35" s="36" t="e">
        <f>H36+#REF!+H37</f>
        <v>#REF!</v>
      </c>
      <c r="I35" s="36" t="e">
        <f>I36+#REF!+I37</f>
        <v>#REF!</v>
      </c>
      <c r="J35" s="36" t="e">
        <f>J36+#REF!+J37</f>
        <v>#REF!</v>
      </c>
      <c r="K35" s="36" t="e">
        <f>K36+#REF!+K37</f>
        <v>#REF!</v>
      </c>
      <c r="L35" s="57">
        <f t="shared" si="1"/>
        <v>8.533333333333333</v>
      </c>
      <c r="M35" s="56">
        <f>M36+M37+M38+M39</f>
        <v>6</v>
      </c>
      <c r="N35" s="58">
        <f t="shared" si="2"/>
        <v>18.75</v>
      </c>
      <c r="O35" s="59">
        <f>O36+O37+O38+O39</f>
        <v>36</v>
      </c>
      <c r="P35" s="58">
        <f t="shared" si="0"/>
        <v>9.32642487046632</v>
      </c>
      <c r="Q35" s="56">
        <f>Q36+Q37+Q38+Q39</f>
        <v>33</v>
      </c>
      <c r="R35" s="58">
        <f t="shared" si="3"/>
        <v>8.549222797927461</v>
      </c>
    </row>
    <row r="36" spans="1:18" ht="14.25">
      <c r="A36" s="1"/>
      <c r="B36" s="34" t="s">
        <v>56</v>
      </c>
      <c r="C36" s="13" t="s">
        <v>189</v>
      </c>
      <c r="D36" s="14">
        <v>84.504</v>
      </c>
      <c r="E36" s="42">
        <v>121</v>
      </c>
      <c r="F36" s="42">
        <v>128</v>
      </c>
      <c r="G36" s="16">
        <v>12</v>
      </c>
      <c r="H36" s="17"/>
      <c r="I36" s="17"/>
      <c r="J36" s="17"/>
      <c r="K36" s="17"/>
      <c r="L36" s="18">
        <f t="shared" si="1"/>
        <v>9.917355371900827</v>
      </c>
      <c r="M36" s="35">
        <v>0</v>
      </c>
      <c r="N36" s="19">
        <f t="shared" si="2"/>
        <v>0</v>
      </c>
      <c r="O36" s="20">
        <v>12</v>
      </c>
      <c r="P36" s="19">
        <f t="shared" si="0"/>
        <v>9.375</v>
      </c>
      <c r="Q36" s="16">
        <v>12</v>
      </c>
      <c r="R36" s="19">
        <f t="shared" si="3"/>
        <v>9.375</v>
      </c>
    </row>
    <row r="37" spans="1:18" ht="14.25">
      <c r="A37" s="1"/>
      <c r="B37" s="34" t="s">
        <v>239</v>
      </c>
      <c r="C37" s="13" t="s">
        <v>190</v>
      </c>
      <c r="D37" s="14">
        <v>61.173</v>
      </c>
      <c r="E37" s="42">
        <v>89</v>
      </c>
      <c r="F37" s="42">
        <v>88</v>
      </c>
      <c r="G37" s="16">
        <v>4</v>
      </c>
      <c r="H37" s="17">
        <v>0</v>
      </c>
      <c r="I37" s="17">
        <v>0</v>
      </c>
      <c r="J37" s="17">
        <v>3</v>
      </c>
      <c r="K37" s="17">
        <v>0</v>
      </c>
      <c r="L37" s="18">
        <f t="shared" si="1"/>
        <v>4.49438202247191</v>
      </c>
      <c r="M37" s="35">
        <v>2</v>
      </c>
      <c r="N37" s="19">
        <f t="shared" si="2"/>
        <v>50</v>
      </c>
      <c r="O37" s="20">
        <v>8</v>
      </c>
      <c r="P37" s="19">
        <f t="shared" si="0"/>
        <v>9.090909090909092</v>
      </c>
      <c r="Q37" s="16">
        <v>5</v>
      </c>
      <c r="R37" s="19">
        <f t="shared" si="3"/>
        <v>5.681818181818182</v>
      </c>
    </row>
    <row r="38" spans="1:18" ht="22.5">
      <c r="A38" s="1"/>
      <c r="B38" s="34" t="s">
        <v>57</v>
      </c>
      <c r="C38" s="13" t="s">
        <v>275</v>
      </c>
      <c r="D38" s="14">
        <v>62.49</v>
      </c>
      <c r="E38" s="15">
        <v>33</v>
      </c>
      <c r="F38" s="15">
        <v>36</v>
      </c>
      <c r="G38" s="16">
        <v>3</v>
      </c>
      <c r="H38" s="17"/>
      <c r="I38" s="17"/>
      <c r="J38" s="17"/>
      <c r="K38" s="17"/>
      <c r="L38" s="18">
        <f t="shared" si="1"/>
        <v>9.090909090909092</v>
      </c>
      <c r="M38" s="33">
        <v>2</v>
      </c>
      <c r="N38" s="19">
        <f t="shared" si="2"/>
        <v>66.66666666666666</v>
      </c>
      <c r="O38" s="20">
        <v>3</v>
      </c>
      <c r="P38" s="19">
        <f t="shared" si="0"/>
        <v>8.333333333333332</v>
      </c>
      <c r="Q38" s="16">
        <v>3</v>
      </c>
      <c r="R38" s="19">
        <f t="shared" si="3"/>
        <v>8.333333333333332</v>
      </c>
    </row>
    <row r="39" spans="1:18" ht="14.25">
      <c r="A39" s="1"/>
      <c r="B39" s="34" t="s">
        <v>191</v>
      </c>
      <c r="C39" s="13" t="s">
        <v>241</v>
      </c>
      <c r="D39" s="14">
        <v>75.97</v>
      </c>
      <c r="E39" s="42">
        <v>132</v>
      </c>
      <c r="F39" s="42">
        <v>134</v>
      </c>
      <c r="G39" s="16">
        <v>13</v>
      </c>
      <c r="H39" s="17"/>
      <c r="I39" s="17"/>
      <c r="J39" s="17"/>
      <c r="K39" s="17"/>
      <c r="L39" s="18">
        <f t="shared" si="1"/>
        <v>9.848484848484848</v>
      </c>
      <c r="M39" s="35">
        <v>2</v>
      </c>
      <c r="N39" s="19">
        <f t="shared" si="2"/>
        <v>15.384615384615385</v>
      </c>
      <c r="O39" s="20">
        <v>13</v>
      </c>
      <c r="P39" s="19">
        <f t="shared" si="0"/>
        <v>9.701492537313433</v>
      </c>
      <c r="Q39" s="16">
        <v>13</v>
      </c>
      <c r="R39" s="19">
        <f t="shared" si="3"/>
        <v>9.701492537313433</v>
      </c>
    </row>
    <row r="40" spans="1:18" ht="16.5" customHeight="1">
      <c r="A40" s="1"/>
      <c r="B40" s="61" t="s">
        <v>58</v>
      </c>
      <c r="C40" s="54" t="s">
        <v>8</v>
      </c>
      <c r="D40" s="55"/>
      <c r="E40" s="62">
        <f>E41+E42+E43+E44+E45+E46+E47</f>
        <v>122</v>
      </c>
      <c r="F40" s="62">
        <f>F41+F42+F43+F44+F45+F46+F47</f>
        <v>143</v>
      </c>
      <c r="G40" s="62">
        <f>G41+G42+G43+G44+G45+G46+G47</f>
        <v>9</v>
      </c>
      <c r="H40" s="36">
        <f>H41+H42+H43+H44+H45</f>
        <v>0</v>
      </c>
      <c r="I40" s="36">
        <f>I41+I42+I43+I44+I45</f>
        <v>0</v>
      </c>
      <c r="J40" s="36">
        <f>J41+J42+J43+J44+J45</f>
        <v>8</v>
      </c>
      <c r="K40" s="36">
        <f>K41+K42+K43+K44+K45</f>
        <v>0</v>
      </c>
      <c r="L40" s="57">
        <f t="shared" si="1"/>
        <v>7.377049180327869</v>
      </c>
      <c r="M40" s="62">
        <f>M41+M42+M43+M44+M45+M46+M47</f>
        <v>7</v>
      </c>
      <c r="N40" s="58">
        <f t="shared" si="2"/>
        <v>77.77777777777779</v>
      </c>
      <c r="O40" s="63">
        <f>O41+O42+O43+O44+O45+O46+O47</f>
        <v>12</v>
      </c>
      <c r="P40" s="58">
        <f t="shared" si="0"/>
        <v>8.391608391608392</v>
      </c>
      <c r="Q40" s="62">
        <f>Q41+Q42+Q43+Q44+Q45+Q46+Q47</f>
        <v>9</v>
      </c>
      <c r="R40" s="58">
        <f t="shared" si="3"/>
        <v>6.293706293706294</v>
      </c>
    </row>
    <row r="41" spans="1:18" ht="14.25">
      <c r="A41" s="1"/>
      <c r="B41" s="34" t="s">
        <v>59</v>
      </c>
      <c r="C41" s="13" t="s">
        <v>192</v>
      </c>
      <c r="D41" s="14">
        <v>87.192</v>
      </c>
      <c r="E41" s="15">
        <v>30</v>
      </c>
      <c r="F41" s="15">
        <v>34</v>
      </c>
      <c r="G41" s="16">
        <v>3</v>
      </c>
      <c r="H41" s="17">
        <v>0</v>
      </c>
      <c r="I41" s="17">
        <v>0</v>
      </c>
      <c r="J41" s="17">
        <v>3</v>
      </c>
      <c r="K41" s="17">
        <v>0</v>
      </c>
      <c r="L41" s="18">
        <f t="shared" si="1"/>
        <v>10</v>
      </c>
      <c r="M41" s="35">
        <v>3</v>
      </c>
      <c r="N41" s="37">
        <f t="shared" si="2"/>
        <v>100</v>
      </c>
      <c r="O41" s="20">
        <v>3</v>
      </c>
      <c r="P41" s="19">
        <f t="shared" si="0"/>
        <v>8.823529411764707</v>
      </c>
      <c r="Q41" s="16">
        <v>3</v>
      </c>
      <c r="R41" s="19">
        <f t="shared" si="3"/>
        <v>8.823529411764707</v>
      </c>
    </row>
    <row r="42" spans="1:18" ht="14.25">
      <c r="A42" s="1"/>
      <c r="B42" s="34" t="s">
        <v>60</v>
      </c>
      <c r="C42" s="13" t="s">
        <v>193</v>
      </c>
      <c r="D42" s="14">
        <v>116.19</v>
      </c>
      <c r="E42" s="15">
        <v>43</v>
      </c>
      <c r="F42" s="15">
        <v>50</v>
      </c>
      <c r="G42" s="48">
        <v>4</v>
      </c>
      <c r="H42" s="17">
        <v>0</v>
      </c>
      <c r="I42" s="17">
        <v>0</v>
      </c>
      <c r="J42" s="17">
        <v>4</v>
      </c>
      <c r="K42" s="17">
        <v>0</v>
      </c>
      <c r="L42" s="49">
        <f t="shared" si="1"/>
        <v>9.30232558139535</v>
      </c>
      <c r="M42" s="17">
        <v>4</v>
      </c>
      <c r="N42" s="37">
        <f t="shared" si="2"/>
        <v>100</v>
      </c>
      <c r="O42" s="20">
        <v>5</v>
      </c>
      <c r="P42" s="37">
        <f>O42/F42*100</f>
        <v>10</v>
      </c>
      <c r="Q42" s="48">
        <v>5</v>
      </c>
      <c r="R42" s="37">
        <f t="shared" si="3"/>
        <v>10</v>
      </c>
    </row>
    <row r="43" spans="1:18" ht="23.25" customHeight="1">
      <c r="A43" s="1"/>
      <c r="B43" s="12" t="s">
        <v>61</v>
      </c>
      <c r="C43" s="13" t="s">
        <v>295</v>
      </c>
      <c r="D43" s="14">
        <v>30.901</v>
      </c>
      <c r="E43" s="15">
        <v>16</v>
      </c>
      <c r="F43" s="15">
        <v>19</v>
      </c>
      <c r="G43" s="16">
        <v>1</v>
      </c>
      <c r="H43" s="17"/>
      <c r="I43" s="17"/>
      <c r="J43" s="17"/>
      <c r="K43" s="17"/>
      <c r="L43" s="18">
        <f t="shared" si="1"/>
        <v>6.25</v>
      </c>
      <c r="M43" s="35">
        <v>0</v>
      </c>
      <c r="N43" s="19">
        <v>0</v>
      </c>
      <c r="O43" s="20">
        <v>1</v>
      </c>
      <c r="P43" s="19">
        <f t="shared" si="0"/>
        <v>5.263157894736842</v>
      </c>
      <c r="Q43" s="16">
        <v>1</v>
      </c>
      <c r="R43" s="19">
        <f t="shared" si="3"/>
        <v>5.263157894736842</v>
      </c>
    </row>
    <row r="44" spans="1:18" ht="14.25">
      <c r="A44" s="1"/>
      <c r="B44" s="12" t="s">
        <v>62</v>
      </c>
      <c r="C44" s="13" t="s">
        <v>194</v>
      </c>
      <c r="D44" s="14">
        <v>65.88</v>
      </c>
      <c r="E44" s="15">
        <v>15</v>
      </c>
      <c r="F44" s="15">
        <v>22</v>
      </c>
      <c r="G44" s="48">
        <v>1</v>
      </c>
      <c r="H44" s="17">
        <v>0</v>
      </c>
      <c r="I44" s="17">
        <v>0</v>
      </c>
      <c r="J44" s="17">
        <v>1</v>
      </c>
      <c r="K44" s="17">
        <v>0</v>
      </c>
      <c r="L44" s="18">
        <f t="shared" si="1"/>
        <v>6.666666666666667</v>
      </c>
      <c r="M44" s="33">
        <v>0</v>
      </c>
      <c r="N44" s="19">
        <v>0</v>
      </c>
      <c r="O44" s="20">
        <v>2</v>
      </c>
      <c r="P44" s="19">
        <f t="shared" si="0"/>
        <v>9.090909090909092</v>
      </c>
      <c r="Q44" s="48">
        <v>0</v>
      </c>
      <c r="R44" s="19">
        <f t="shared" si="3"/>
        <v>0</v>
      </c>
    </row>
    <row r="45" spans="1:18" ht="14.25">
      <c r="A45" s="1"/>
      <c r="B45" s="12" t="s">
        <v>63</v>
      </c>
      <c r="C45" s="13" t="s">
        <v>9</v>
      </c>
      <c r="D45" s="14">
        <v>29.63986</v>
      </c>
      <c r="E45" s="15">
        <v>13</v>
      </c>
      <c r="F45" s="15">
        <v>12</v>
      </c>
      <c r="G45" s="16">
        <v>0</v>
      </c>
      <c r="H45" s="17"/>
      <c r="I45" s="17"/>
      <c r="J45" s="17"/>
      <c r="K45" s="17"/>
      <c r="L45" s="18">
        <f t="shared" si="1"/>
        <v>0</v>
      </c>
      <c r="M45" s="35">
        <v>0</v>
      </c>
      <c r="N45" s="19">
        <v>0</v>
      </c>
      <c r="O45" s="20">
        <v>1</v>
      </c>
      <c r="P45" s="19">
        <f t="shared" si="0"/>
        <v>8.333333333333332</v>
      </c>
      <c r="Q45" s="16">
        <v>0</v>
      </c>
      <c r="R45" s="19">
        <f t="shared" si="3"/>
        <v>0</v>
      </c>
    </row>
    <row r="46" spans="1:18" ht="22.5">
      <c r="A46" s="1"/>
      <c r="B46" s="12" t="s">
        <v>158</v>
      </c>
      <c r="C46" s="13" t="s">
        <v>243</v>
      </c>
      <c r="D46" s="14">
        <v>45.91</v>
      </c>
      <c r="E46" s="15">
        <v>4</v>
      </c>
      <c r="F46" s="15">
        <v>5</v>
      </c>
      <c r="G46" s="16">
        <v>0</v>
      </c>
      <c r="H46" s="17"/>
      <c r="I46" s="17"/>
      <c r="J46" s="17"/>
      <c r="K46" s="17"/>
      <c r="L46" s="18">
        <f t="shared" si="1"/>
        <v>0</v>
      </c>
      <c r="M46" s="35">
        <v>0</v>
      </c>
      <c r="N46" s="19">
        <v>0</v>
      </c>
      <c r="O46" s="20">
        <v>0</v>
      </c>
      <c r="P46" s="19">
        <f t="shared" si="0"/>
        <v>0</v>
      </c>
      <c r="Q46" s="16">
        <v>0</v>
      </c>
      <c r="R46" s="19">
        <f t="shared" si="3"/>
        <v>0</v>
      </c>
    </row>
    <row r="47" spans="1:18" ht="22.5">
      <c r="A47" s="1"/>
      <c r="B47" s="12" t="s">
        <v>242</v>
      </c>
      <c r="C47" s="13" t="s">
        <v>244</v>
      </c>
      <c r="D47" s="14">
        <v>5.43</v>
      </c>
      <c r="E47" s="15">
        <v>1</v>
      </c>
      <c r="F47" s="15">
        <v>1</v>
      </c>
      <c r="G47" s="16">
        <v>0</v>
      </c>
      <c r="H47" s="17"/>
      <c r="I47" s="17"/>
      <c r="J47" s="17"/>
      <c r="K47" s="17"/>
      <c r="L47" s="18">
        <v>0</v>
      </c>
      <c r="M47" s="35">
        <v>0</v>
      </c>
      <c r="N47" s="19">
        <v>0</v>
      </c>
      <c r="O47" s="20">
        <v>0</v>
      </c>
      <c r="P47" s="19">
        <v>0</v>
      </c>
      <c r="Q47" s="16">
        <v>0</v>
      </c>
      <c r="R47" s="19">
        <v>0</v>
      </c>
    </row>
    <row r="48" spans="1:18" ht="15.75" customHeight="1">
      <c r="A48" s="1"/>
      <c r="B48" s="53" t="s">
        <v>64</v>
      </c>
      <c r="C48" s="54" t="s">
        <v>10</v>
      </c>
      <c r="D48" s="55"/>
      <c r="E48" s="56">
        <f>E49+E50+E51+E52+E53</f>
        <v>98</v>
      </c>
      <c r="F48" s="56">
        <f>F49+F50+F51+F52+F53</f>
        <v>111</v>
      </c>
      <c r="G48" s="56">
        <f>G49+G50+G51+G52+G53</f>
        <v>5</v>
      </c>
      <c r="H48" s="36">
        <f>H49+H50+H51+H52</f>
        <v>0</v>
      </c>
      <c r="I48" s="36">
        <f>I49+I50+I51+I52</f>
        <v>0</v>
      </c>
      <c r="J48" s="36">
        <f>J49+J50+J51+J52</f>
        <v>0</v>
      </c>
      <c r="K48" s="36">
        <f>K49+K50+K51+K52</f>
        <v>0</v>
      </c>
      <c r="L48" s="57">
        <f t="shared" si="1"/>
        <v>5.1020408163265305</v>
      </c>
      <c r="M48" s="56">
        <f>M49+M50+M51+M52+M53</f>
        <v>0</v>
      </c>
      <c r="N48" s="58">
        <f t="shared" si="2"/>
        <v>0</v>
      </c>
      <c r="O48" s="59">
        <f>O49+O50+O51+O52+O53</f>
        <v>9</v>
      </c>
      <c r="P48" s="58">
        <f t="shared" si="0"/>
        <v>8.108108108108109</v>
      </c>
      <c r="Q48" s="56">
        <f>Q49+Q50+Q51+Q52+Q53</f>
        <v>7</v>
      </c>
      <c r="R48" s="58">
        <f t="shared" si="3"/>
        <v>6.306306306306306</v>
      </c>
    </row>
    <row r="49" spans="1:18" ht="14.25">
      <c r="A49" s="1"/>
      <c r="B49" s="12" t="s">
        <v>65</v>
      </c>
      <c r="C49" s="13" t="s">
        <v>195</v>
      </c>
      <c r="D49" s="14">
        <v>90.3</v>
      </c>
      <c r="E49" s="15">
        <v>18</v>
      </c>
      <c r="F49" s="15">
        <v>18</v>
      </c>
      <c r="G49" s="16">
        <v>0</v>
      </c>
      <c r="H49" s="17"/>
      <c r="I49" s="17"/>
      <c r="J49" s="17"/>
      <c r="K49" s="17"/>
      <c r="L49" s="18">
        <f t="shared" si="1"/>
        <v>0</v>
      </c>
      <c r="M49" s="35">
        <v>0</v>
      </c>
      <c r="N49" s="19">
        <v>0</v>
      </c>
      <c r="O49" s="20">
        <v>1</v>
      </c>
      <c r="P49" s="19">
        <f t="shared" si="0"/>
        <v>5.555555555555555</v>
      </c>
      <c r="Q49" s="16">
        <v>0</v>
      </c>
      <c r="R49" s="19">
        <f t="shared" si="3"/>
        <v>0</v>
      </c>
    </row>
    <row r="50" spans="1:18" ht="14.25">
      <c r="A50" s="1"/>
      <c r="B50" s="12" t="s">
        <v>66</v>
      </c>
      <c r="C50" s="13" t="s">
        <v>196</v>
      </c>
      <c r="D50" s="14">
        <v>16.114</v>
      </c>
      <c r="E50" s="15">
        <v>39</v>
      </c>
      <c r="F50" s="15">
        <v>42</v>
      </c>
      <c r="G50" s="16">
        <v>3</v>
      </c>
      <c r="H50" s="17"/>
      <c r="I50" s="17"/>
      <c r="J50" s="17"/>
      <c r="K50" s="17"/>
      <c r="L50" s="18">
        <f t="shared" si="1"/>
        <v>7.6923076923076925</v>
      </c>
      <c r="M50" s="35">
        <v>0</v>
      </c>
      <c r="N50" s="37">
        <f t="shared" si="2"/>
        <v>0</v>
      </c>
      <c r="O50" s="20">
        <v>4</v>
      </c>
      <c r="P50" s="19">
        <f t="shared" si="0"/>
        <v>9.523809523809524</v>
      </c>
      <c r="Q50" s="16">
        <v>4</v>
      </c>
      <c r="R50" s="19">
        <f t="shared" si="3"/>
        <v>9.523809523809524</v>
      </c>
    </row>
    <row r="51" spans="1:18" ht="14.25">
      <c r="A51" s="1"/>
      <c r="B51" s="44" t="s">
        <v>67</v>
      </c>
      <c r="C51" s="40" t="s">
        <v>197</v>
      </c>
      <c r="D51" s="41">
        <v>34.49</v>
      </c>
      <c r="E51" s="42">
        <v>28</v>
      </c>
      <c r="F51" s="42">
        <v>32</v>
      </c>
      <c r="G51" s="21">
        <v>2</v>
      </c>
      <c r="H51" s="33"/>
      <c r="I51" s="33"/>
      <c r="J51" s="33"/>
      <c r="K51" s="33"/>
      <c r="L51" s="51">
        <f t="shared" si="1"/>
        <v>7.142857142857142</v>
      </c>
      <c r="M51" s="33">
        <v>0</v>
      </c>
      <c r="N51" s="52">
        <v>0</v>
      </c>
      <c r="O51" s="20">
        <v>3</v>
      </c>
      <c r="P51" s="52">
        <f t="shared" si="0"/>
        <v>9.375</v>
      </c>
      <c r="Q51" s="21">
        <v>3</v>
      </c>
      <c r="R51" s="52">
        <f t="shared" si="3"/>
        <v>9.375</v>
      </c>
    </row>
    <row r="52" spans="1:18" ht="14.25">
      <c r="A52" s="1"/>
      <c r="B52" s="12" t="s">
        <v>68</v>
      </c>
      <c r="C52" s="13" t="s">
        <v>296</v>
      </c>
      <c r="D52" s="14">
        <v>147.425</v>
      </c>
      <c r="E52" s="15">
        <v>13</v>
      </c>
      <c r="F52" s="15">
        <v>19</v>
      </c>
      <c r="G52" s="16">
        <v>0</v>
      </c>
      <c r="H52" s="17"/>
      <c r="I52" s="17"/>
      <c r="J52" s="17"/>
      <c r="K52" s="17"/>
      <c r="L52" s="18">
        <v>0</v>
      </c>
      <c r="M52" s="33">
        <v>0</v>
      </c>
      <c r="N52" s="19">
        <v>0</v>
      </c>
      <c r="O52" s="20">
        <v>1</v>
      </c>
      <c r="P52" s="19">
        <v>0</v>
      </c>
      <c r="Q52" s="16">
        <v>0</v>
      </c>
      <c r="R52" s="19">
        <v>0</v>
      </c>
    </row>
    <row r="53" spans="1:18" ht="22.5">
      <c r="A53" s="1"/>
      <c r="B53" s="12" t="s">
        <v>245</v>
      </c>
      <c r="C53" s="13" t="s">
        <v>246</v>
      </c>
      <c r="D53" s="14">
        <v>81.17</v>
      </c>
      <c r="E53" s="15">
        <v>0</v>
      </c>
      <c r="F53" s="15">
        <v>0</v>
      </c>
      <c r="G53" s="16">
        <v>0</v>
      </c>
      <c r="H53" s="17"/>
      <c r="I53" s="17"/>
      <c r="J53" s="17"/>
      <c r="K53" s="17"/>
      <c r="L53" s="18">
        <v>0</v>
      </c>
      <c r="M53" s="33">
        <v>0</v>
      </c>
      <c r="N53" s="19">
        <v>0</v>
      </c>
      <c r="O53" s="20">
        <v>0</v>
      </c>
      <c r="P53" s="19">
        <v>0</v>
      </c>
      <c r="Q53" s="16">
        <v>0</v>
      </c>
      <c r="R53" s="19">
        <v>0</v>
      </c>
    </row>
    <row r="54" spans="1:18" ht="17.25" customHeight="1">
      <c r="A54" s="1"/>
      <c r="B54" s="53" t="s">
        <v>77</v>
      </c>
      <c r="C54" s="54" t="s">
        <v>11</v>
      </c>
      <c r="D54" s="55"/>
      <c r="E54" s="56">
        <f>E55+E56+E57+E58+E59+E60+E61+E62</f>
        <v>251</v>
      </c>
      <c r="F54" s="56">
        <f>F55+F56+F57+F58+F59+F60+F61+F62</f>
        <v>268</v>
      </c>
      <c r="G54" s="56">
        <f>G55+G56+G57+G58+G59+G60+G61+G62</f>
        <v>12</v>
      </c>
      <c r="H54" s="36">
        <f>H55+H56+H57+H58+H59+H60+H61</f>
        <v>0</v>
      </c>
      <c r="I54" s="36">
        <f>I55+I56+I57+I58+I59+I60+I61</f>
        <v>0</v>
      </c>
      <c r="J54" s="36">
        <f>J55+J56+J57+J58+J59+J60+J61</f>
        <v>5</v>
      </c>
      <c r="K54" s="36">
        <f>K55+K56+K57+K58+K59+K60+K61</f>
        <v>0</v>
      </c>
      <c r="L54" s="57">
        <f t="shared" si="1"/>
        <v>4.780876494023905</v>
      </c>
      <c r="M54" s="56">
        <f>M55+M56+M57+M58+M59+M60+M61+M62</f>
        <v>9</v>
      </c>
      <c r="N54" s="58">
        <f t="shared" si="2"/>
        <v>75</v>
      </c>
      <c r="O54" s="59">
        <f>O55+O56+O57+O58+O59+O60+O61+O62</f>
        <v>23</v>
      </c>
      <c r="P54" s="58">
        <f t="shared" si="0"/>
        <v>8.582089552238806</v>
      </c>
      <c r="Q54" s="56">
        <f>Q55+Q56+Q57+Q58+Q59+Q60+Q61+Q62</f>
        <v>14</v>
      </c>
      <c r="R54" s="58">
        <f t="shared" si="3"/>
        <v>5.223880597014925</v>
      </c>
    </row>
    <row r="55" spans="1:18" ht="15" customHeight="1">
      <c r="A55" s="1"/>
      <c r="B55" s="12" t="s">
        <v>69</v>
      </c>
      <c r="C55" s="13" t="s">
        <v>198</v>
      </c>
      <c r="D55" s="14">
        <v>78.688</v>
      </c>
      <c r="E55" s="15">
        <v>42</v>
      </c>
      <c r="F55" s="15">
        <v>44</v>
      </c>
      <c r="G55" s="16">
        <v>4</v>
      </c>
      <c r="H55" s="17"/>
      <c r="I55" s="17"/>
      <c r="J55" s="17"/>
      <c r="K55" s="17"/>
      <c r="L55" s="18">
        <f t="shared" si="1"/>
        <v>9.523809523809524</v>
      </c>
      <c r="M55" s="35">
        <v>2</v>
      </c>
      <c r="N55" s="19">
        <f t="shared" si="2"/>
        <v>50</v>
      </c>
      <c r="O55" s="20">
        <v>4</v>
      </c>
      <c r="P55" s="19">
        <f t="shared" si="0"/>
        <v>9.090909090909092</v>
      </c>
      <c r="Q55" s="16">
        <v>4</v>
      </c>
      <c r="R55" s="19">
        <f t="shared" si="3"/>
        <v>9.090909090909092</v>
      </c>
    </row>
    <row r="56" spans="1:18" ht="16.5" customHeight="1">
      <c r="A56" s="1"/>
      <c r="B56" s="12" t="s">
        <v>70</v>
      </c>
      <c r="C56" s="13" t="s">
        <v>199</v>
      </c>
      <c r="D56" s="14">
        <v>37.955</v>
      </c>
      <c r="E56" s="15">
        <v>25</v>
      </c>
      <c r="F56" s="15">
        <v>24</v>
      </c>
      <c r="G56" s="16">
        <v>0</v>
      </c>
      <c r="H56" s="17"/>
      <c r="I56" s="17"/>
      <c r="J56" s="17"/>
      <c r="K56" s="17"/>
      <c r="L56" s="18">
        <f t="shared" si="1"/>
        <v>0</v>
      </c>
      <c r="M56" s="35">
        <v>0</v>
      </c>
      <c r="N56" s="19">
        <v>0</v>
      </c>
      <c r="O56" s="20">
        <v>2</v>
      </c>
      <c r="P56" s="19">
        <f t="shared" si="0"/>
        <v>8.333333333333332</v>
      </c>
      <c r="Q56" s="16">
        <v>0</v>
      </c>
      <c r="R56" s="19">
        <f t="shared" si="3"/>
        <v>0</v>
      </c>
    </row>
    <row r="57" spans="1:18" ht="16.5" customHeight="1">
      <c r="A57" s="1"/>
      <c r="B57" s="12" t="s">
        <v>78</v>
      </c>
      <c r="C57" s="13" t="s">
        <v>189</v>
      </c>
      <c r="D57" s="14">
        <v>33.566</v>
      </c>
      <c r="E57" s="15">
        <v>33</v>
      </c>
      <c r="F57" s="15">
        <v>27</v>
      </c>
      <c r="G57" s="16">
        <v>0</v>
      </c>
      <c r="H57" s="17"/>
      <c r="I57" s="17"/>
      <c r="J57" s="17"/>
      <c r="K57" s="17"/>
      <c r="L57" s="18">
        <f t="shared" si="1"/>
        <v>0</v>
      </c>
      <c r="M57" s="35">
        <v>0</v>
      </c>
      <c r="N57" s="19">
        <v>0</v>
      </c>
      <c r="O57" s="20">
        <v>2</v>
      </c>
      <c r="P57" s="19">
        <f t="shared" si="0"/>
        <v>7.4074074074074066</v>
      </c>
      <c r="Q57" s="16">
        <v>0</v>
      </c>
      <c r="R57" s="19">
        <f t="shared" si="3"/>
        <v>0</v>
      </c>
    </row>
    <row r="58" spans="1:18" ht="15" customHeight="1">
      <c r="A58" s="1"/>
      <c r="B58" s="12" t="s">
        <v>79</v>
      </c>
      <c r="C58" s="13" t="s">
        <v>180</v>
      </c>
      <c r="D58" s="14">
        <v>73.75</v>
      </c>
      <c r="E58" s="15">
        <v>57</v>
      </c>
      <c r="F58" s="15">
        <v>66</v>
      </c>
      <c r="G58" s="16">
        <v>5</v>
      </c>
      <c r="H58" s="17">
        <v>0</v>
      </c>
      <c r="I58" s="17">
        <v>0</v>
      </c>
      <c r="J58" s="50">
        <v>5</v>
      </c>
      <c r="K58" s="17">
        <v>0</v>
      </c>
      <c r="L58" s="18">
        <f t="shared" si="1"/>
        <v>8.771929824561402</v>
      </c>
      <c r="M58" s="33">
        <v>5</v>
      </c>
      <c r="N58" s="19">
        <f t="shared" si="2"/>
        <v>100</v>
      </c>
      <c r="O58" s="20">
        <v>6</v>
      </c>
      <c r="P58" s="19">
        <f t="shared" si="0"/>
        <v>9.090909090909092</v>
      </c>
      <c r="Q58" s="16">
        <v>6</v>
      </c>
      <c r="R58" s="19">
        <f t="shared" si="3"/>
        <v>9.090909090909092</v>
      </c>
    </row>
    <row r="59" spans="1:18" ht="18" customHeight="1">
      <c r="A59" s="1"/>
      <c r="B59" s="12" t="s">
        <v>80</v>
      </c>
      <c r="C59" s="13" t="s">
        <v>200</v>
      </c>
      <c r="D59" s="14">
        <v>15.18</v>
      </c>
      <c r="E59" s="15">
        <v>14</v>
      </c>
      <c r="F59" s="15">
        <v>16</v>
      </c>
      <c r="G59" s="16">
        <v>1</v>
      </c>
      <c r="H59" s="17"/>
      <c r="I59" s="17"/>
      <c r="J59" s="17"/>
      <c r="K59" s="17"/>
      <c r="L59" s="18">
        <f t="shared" si="1"/>
        <v>7.142857142857142</v>
      </c>
      <c r="M59" s="35">
        <v>0</v>
      </c>
      <c r="N59" s="19">
        <v>0</v>
      </c>
      <c r="O59" s="20">
        <v>1</v>
      </c>
      <c r="P59" s="19">
        <f t="shared" si="0"/>
        <v>6.25</v>
      </c>
      <c r="Q59" s="16">
        <v>1</v>
      </c>
      <c r="R59" s="19">
        <f t="shared" si="3"/>
        <v>6.25</v>
      </c>
    </row>
    <row r="60" spans="1:18" ht="18.75" customHeight="1">
      <c r="A60" s="1"/>
      <c r="B60" s="12" t="s">
        <v>81</v>
      </c>
      <c r="C60" s="13" t="s">
        <v>201</v>
      </c>
      <c r="D60" s="14">
        <v>34.63</v>
      </c>
      <c r="E60" s="15">
        <v>17</v>
      </c>
      <c r="F60" s="15">
        <v>20</v>
      </c>
      <c r="G60" s="16">
        <v>0</v>
      </c>
      <c r="H60" s="17"/>
      <c r="I60" s="17"/>
      <c r="J60" s="17"/>
      <c r="K60" s="17"/>
      <c r="L60" s="18">
        <f t="shared" si="1"/>
        <v>0</v>
      </c>
      <c r="M60" s="35">
        <v>0</v>
      </c>
      <c r="N60" s="19">
        <v>0</v>
      </c>
      <c r="O60" s="20">
        <v>2</v>
      </c>
      <c r="P60" s="19">
        <f t="shared" si="0"/>
        <v>10</v>
      </c>
      <c r="Q60" s="16">
        <v>0</v>
      </c>
      <c r="R60" s="19">
        <f t="shared" si="3"/>
        <v>0</v>
      </c>
    </row>
    <row r="61" spans="1:18" ht="15.75" customHeight="1">
      <c r="A61" s="1"/>
      <c r="B61" s="12" t="s">
        <v>82</v>
      </c>
      <c r="C61" s="13" t="s">
        <v>38</v>
      </c>
      <c r="D61" s="14">
        <v>23.03861</v>
      </c>
      <c r="E61" s="15">
        <v>36</v>
      </c>
      <c r="F61" s="15">
        <v>34</v>
      </c>
      <c r="G61" s="16">
        <v>0</v>
      </c>
      <c r="H61" s="17"/>
      <c r="I61" s="17"/>
      <c r="J61" s="17"/>
      <c r="K61" s="17"/>
      <c r="L61" s="18">
        <f t="shared" si="1"/>
        <v>0</v>
      </c>
      <c r="M61" s="35">
        <v>0</v>
      </c>
      <c r="N61" s="19">
        <v>0</v>
      </c>
      <c r="O61" s="20">
        <v>3</v>
      </c>
      <c r="P61" s="19">
        <f t="shared" si="0"/>
        <v>8.823529411764707</v>
      </c>
      <c r="Q61" s="16">
        <v>0</v>
      </c>
      <c r="R61" s="19">
        <f t="shared" si="3"/>
        <v>0</v>
      </c>
    </row>
    <row r="62" spans="1:18" ht="26.25" customHeight="1">
      <c r="A62" s="1"/>
      <c r="B62" s="12" t="s">
        <v>164</v>
      </c>
      <c r="C62" s="13" t="s">
        <v>264</v>
      </c>
      <c r="D62" s="14">
        <v>25.04</v>
      </c>
      <c r="E62" s="15">
        <v>27</v>
      </c>
      <c r="F62" s="15">
        <v>37</v>
      </c>
      <c r="G62" s="16">
        <v>2</v>
      </c>
      <c r="H62" s="17"/>
      <c r="I62" s="17"/>
      <c r="J62" s="17"/>
      <c r="K62" s="17"/>
      <c r="L62" s="18">
        <f t="shared" si="1"/>
        <v>7.4074074074074066</v>
      </c>
      <c r="M62" s="33">
        <v>2</v>
      </c>
      <c r="N62" s="19">
        <f t="shared" si="2"/>
        <v>100</v>
      </c>
      <c r="O62" s="20">
        <v>3</v>
      </c>
      <c r="P62" s="19">
        <f t="shared" si="0"/>
        <v>8.108108108108109</v>
      </c>
      <c r="Q62" s="16">
        <v>3</v>
      </c>
      <c r="R62" s="19">
        <f t="shared" si="3"/>
        <v>8.108108108108109</v>
      </c>
    </row>
    <row r="63" spans="1:18" ht="14.25" customHeight="1">
      <c r="A63" s="1"/>
      <c r="B63" s="53" t="s">
        <v>83</v>
      </c>
      <c r="C63" s="54" t="s">
        <v>12</v>
      </c>
      <c r="D63" s="55"/>
      <c r="E63" s="56">
        <f>E64+E65+E66</f>
        <v>167</v>
      </c>
      <c r="F63" s="56">
        <f>F64+F65+F66</f>
        <v>169</v>
      </c>
      <c r="G63" s="56">
        <f>G64+G65+G66</f>
        <v>8</v>
      </c>
      <c r="H63" s="36">
        <f>H64+H65</f>
        <v>0</v>
      </c>
      <c r="I63" s="36">
        <f>I64+I65</f>
        <v>0</v>
      </c>
      <c r="J63" s="36">
        <f>J64+J65</f>
        <v>0</v>
      </c>
      <c r="K63" s="36">
        <f>K64+K65</f>
        <v>0</v>
      </c>
      <c r="L63" s="57">
        <f t="shared" si="1"/>
        <v>4.790419161676647</v>
      </c>
      <c r="M63" s="56">
        <f>M64+M65+M66</f>
        <v>5</v>
      </c>
      <c r="N63" s="58">
        <f t="shared" si="2"/>
        <v>62.5</v>
      </c>
      <c r="O63" s="59">
        <f>O64+O65+O66</f>
        <v>15</v>
      </c>
      <c r="P63" s="58">
        <f t="shared" si="0"/>
        <v>8.875739644970414</v>
      </c>
      <c r="Q63" s="56">
        <f>Q64+Q65+Q66</f>
        <v>8</v>
      </c>
      <c r="R63" s="58">
        <f t="shared" si="3"/>
        <v>4.733727810650888</v>
      </c>
    </row>
    <row r="64" spans="1:18" ht="18" customHeight="1">
      <c r="A64" s="1"/>
      <c r="B64" s="12" t="s">
        <v>84</v>
      </c>
      <c r="C64" s="13" t="s">
        <v>202</v>
      </c>
      <c r="D64" s="14">
        <v>78.4</v>
      </c>
      <c r="E64" s="15">
        <v>80</v>
      </c>
      <c r="F64" s="15">
        <v>75</v>
      </c>
      <c r="G64" s="16">
        <v>0</v>
      </c>
      <c r="H64" s="17"/>
      <c r="I64" s="17"/>
      <c r="J64" s="17"/>
      <c r="K64" s="17"/>
      <c r="L64" s="18">
        <f t="shared" si="1"/>
        <v>0</v>
      </c>
      <c r="M64" s="35">
        <v>0</v>
      </c>
      <c r="N64" s="19">
        <v>0</v>
      </c>
      <c r="O64" s="20">
        <v>7</v>
      </c>
      <c r="P64" s="19">
        <f t="shared" si="0"/>
        <v>9.333333333333334</v>
      </c>
      <c r="Q64" s="16">
        <v>0</v>
      </c>
      <c r="R64" s="19">
        <f t="shared" si="3"/>
        <v>0</v>
      </c>
    </row>
    <row r="65" spans="1:18" ht="18.75" customHeight="1">
      <c r="A65" s="1"/>
      <c r="B65" s="12" t="s">
        <v>85</v>
      </c>
      <c r="C65" s="13" t="s">
        <v>171</v>
      </c>
      <c r="D65" s="14">
        <v>94.03</v>
      </c>
      <c r="E65" s="15">
        <v>70</v>
      </c>
      <c r="F65" s="15">
        <v>75</v>
      </c>
      <c r="G65" s="16">
        <v>7</v>
      </c>
      <c r="H65" s="17"/>
      <c r="I65" s="17"/>
      <c r="J65" s="17"/>
      <c r="K65" s="17"/>
      <c r="L65" s="18">
        <f t="shared" si="1"/>
        <v>10</v>
      </c>
      <c r="M65" s="35">
        <v>4</v>
      </c>
      <c r="N65" s="19">
        <f t="shared" si="2"/>
        <v>57.14285714285714</v>
      </c>
      <c r="O65" s="20">
        <v>7</v>
      </c>
      <c r="P65" s="19">
        <f t="shared" si="0"/>
        <v>9.333333333333334</v>
      </c>
      <c r="Q65" s="16">
        <v>7</v>
      </c>
      <c r="R65" s="19">
        <f t="shared" si="3"/>
        <v>9.333333333333334</v>
      </c>
    </row>
    <row r="66" spans="1:18" ht="27" customHeight="1">
      <c r="A66" s="1"/>
      <c r="B66" s="12" t="s">
        <v>261</v>
      </c>
      <c r="C66" s="13" t="s">
        <v>265</v>
      </c>
      <c r="D66" s="14">
        <v>7.25</v>
      </c>
      <c r="E66" s="15">
        <v>17</v>
      </c>
      <c r="F66" s="15">
        <v>19</v>
      </c>
      <c r="G66" s="16">
        <v>1</v>
      </c>
      <c r="H66" s="17"/>
      <c r="I66" s="17"/>
      <c r="J66" s="17"/>
      <c r="K66" s="17"/>
      <c r="L66" s="18">
        <f t="shared" si="1"/>
        <v>5.88235294117647</v>
      </c>
      <c r="M66" s="33">
        <v>1</v>
      </c>
      <c r="N66" s="19">
        <f t="shared" si="2"/>
        <v>100</v>
      </c>
      <c r="O66" s="20">
        <v>1</v>
      </c>
      <c r="P66" s="19">
        <f t="shared" si="0"/>
        <v>5.263157894736842</v>
      </c>
      <c r="Q66" s="16">
        <v>1</v>
      </c>
      <c r="R66" s="19">
        <f t="shared" si="3"/>
        <v>5.263157894736842</v>
      </c>
    </row>
    <row r="67" spans="1:18" ht="14.25">
      <c r="A67" s="1"/>
      <c r="B67" s="53" t="s">
        <v>86</v>
      </c>
      <c r="C67" s="54" t="s">
        <v>13</v>
      </c>
      <c r="D67" s="55"/>
      <c r="E67" s="56">
        <f>E68+E69+E70+E71</f>
        <v>146</v>
      </c>
      <c r="F67" s="56">
        <f>F68+F69+F70+F71</f>
        <v>161</v>
      </c>
      <c r="G67" s="56">
        <f>G68+G69+G70+G71</f>
        <v>13</v>
      </c>
      <c r="H67" s="36">
        <f>H68+H69</f>
        <v>0</v>
      </c>
      <c r="I67" s="36">
        <f>I68+I69</f>
        <v>0</v>
      </c>
      <c r="J67" s="36">
        <f>J68+J69</f>
        <v>0</v>
      </c>
      <c r="K67" s="36">
        <f>K68+K69</f>
        <v>0</v>
      </c>
      <c r="L67" s="57">
        <f t="shared" si="1"/>
        <v>8.904109589041095</v>
      </c>
      <c r="M67" s="56">
        <f>M68+M69+M70+M71</f>
        <v>4</v>
      </c>
      <c r="N67" s="58">
        <f t="shared" si="2"/>
        <v>30.76923076923077</v>
      </c>
      <c r="O67" s="59">
        <f>O68+O69+O70+O71</f>
        <v>15</v>
      </c>
      <c r="P67" s="58">
        <f t="shared" si="0"/>
        <v>9.316770186335404</v>
      </c>
      <c r="Q67" s="56">
        <f>Q68+Q69+Q70+Q71</f>
        <v>12</v>
      </c>
      <c r="R67" s="58">
        <f t="shared" si="3"/>
        <v>7.453416149068323</v>
      </c>
    </row>
    <row r="68" spans="1:18" ht="24" customHeight="1">
      <c r="A68" s="1"/>
      <c r="B68" s="12" t="s">
        <v>87</v>
      </c>
      <c r="C68" s="13" t="s">
        <v>307</v>
      </c>
      <c r="D68" s="14">
        <v>92.944</v>
      </c>
      <c r="E68" s="15">
        <v>36</v>
      </c>
      <c r="F68" s="15">
        <v>40</v>
      </c>
      <c r="G68" s="16">
        <v>3</v>
      </c>
      <c r="H68" s="17"/>
      <c r="I68" s="17"/>
      <c r="J68" s="17"/>
      <c r="K68" s="17"/>
      <c r="L68" s="18">
        <f t="shared" si="1"/>
        <v>8.333333333333332</v>
      </c>
      <c r="M68" s="33">
        <v>2</v>
      </c>
      <c r="N68" s="19">
        <f t="shared" si="2"/>
        <v>66.66666666666666</v>
      </c>
      <c r="O68" s="20">
        <v>4</v>
      </c>
      <c r="P68" s="19">
        <f t="shared" si="0"/>
        <v>10</v>
      </c>
      <c r="Q68" s="16">
        <v>4</v>
      </c>
      <c r="R68" s="19">
        <f t="shared" si="3"/>
        <v>10</v>
      </c>
    </row>
    <row r="69" spans="1:18" ht="17.25" customHeight="1">
      <c r="A69" s="1"/>
      <c r="B69" s="12" t="s">
        <v>88</v>
      </c>
      <c r="C69" s="13" t="s">
        <v>203</v>
      </c>
      <c r="D69" s="14">
        <v>69.968</v>
      </c>
      <c r="E69" s="15">
        <v>56</v>
      </c>
      <c r="F69" s="15">
        <v>60</v>
      </c>
      <c r="G69" s="16">
        <v>5</v>
      </c>
      <c r="H69" s="17"/>
      <c r="I69" s="17"/>
      <c r="J69" s="17"/>
      <c r="K69" s="17"/>
      <c r="L69" s="18">
        <f t="shared" si="1"/>
        <v>8.928571428571429</v>
      </c>
      <c r="M69" s="33">
        <v>0</v>
      </c>
      <c r="N69" s="19">
        <f t="shared" si="2"/>
        <v>0</v>
      </c>
      <c r="O69" s="20">
        <v>6</v>
      </c>
      <c r="P69" s="19">
        <f t="shared" si="0"/>
        <v>10</v>
      </c>
      <c r="Q69" s="16">
        <v>6</v>
      </c>
      <c r="R69" s="19">
        <f t="shared" si="3"/>
        <v>10</v>
      </c>
    </row>
    <row r="70" spans="1:18" ht="26.25" customHeight="1">
      <c r="A70" s="1"/>
      <c r="B70" s="12" t="s">
        <v>159</v>
      </c>
      <c r="C70" s="13" t="s">
        <v>297</v>
      </c>
      <c r="D70" s="14">
        <v>52.1</v>
      </c>
      <c r="E70" s="15">
        <v>30</v>
      </c>
      <c r="F70" s="15">
        <v>32</v>
      </c>
      <c r="G70" s="16">
        <v>3</v>
      </c>
      <c r="H70" s="17"/>
      <c r="I70" s="17"/>
      <c r="J70" s="17"/>
      <c r="K70" s="17"/>
      <c r="L70" s="18">
        <f t="shared" si="1"/>
        <v>10</v>
      </c>
      <c r="M70" s="33">
        <v>0</v>
      </c>
      <c r="N70" s="19">
        <f t="shared" si="2"/>
        <v>0</v>
      </c>
      <c r="O70" s="20">
        <v>3</v>
      </c>
      <c r="P70" s="19">
        <f t="shared" si="0"/>
        <v>9.375</v>
      </c>
      <c r="Q70" s="16">
        <v>0</v>
      </c>
      <c r="R70" s="19">
        <f t="shared" si="3"/>
        <v>0</v>
      </c>
    </row>
    <row r="71" spans="1:18" ht="15" customHeight="1">
      <c r="A71" s="1"/>
      <c r="B71" s="12" t="s">
        <v>160</v>
      </c>
      <c r="C71" s="13" t="s">
        <v>247</v>
      </c>
      <c r="D71" s="14">
        <v>136.4</v>
      </c>
      <c r="E71" s="15">
        <v>24</v>
      </c>
      <c r="F71" s="15">
        <v>29</v>
      </c>
      <c r="G71" s="16">
        <v>2</v>
      </c>
      <c r="H71" s="17"/>
      <c r="I71" s="17"/>
      <c r="J71" s="17"/>
      <c r="K71" s="17"/>
      <c r="L71" s="18">
        <f t="shared" si="1"/>
        <v>8.333333333333332</v>
      </c>
      <c r="M71" s="33">
        <v>2</v>
      </c>
      <c r="N71" s="19">
        <f t="shared" si="2"/>
        <v>100</v>
      </c>
      <c r="O71" s="20">
        <v>2</v>
      </c>
      <c r="P71" s="19">
        <f t="shared" si="0"/>
        <v>6.896551724137931</v>
      </c>
      <c r="Q71" s="16">
        <v>2</v>
      </c>
      <c r="R71" s="19">
        <f t="shared" si="3"/>
        <v>6.896551724137931</v>
      </c>
    </row>
    <row r="72" spans="1:18" ht="14.25">
      <c r="A72" s="1"/>
      <c r="B72" s="53" t="s">
        <v>89</v>
      </c>
      <c r="C72" s="54" t="s">
        <v>14</v>
      </c>
      <c r="D72" s="55"/>
      <c r="E72" s="56">
        <f>E73+E74+E75+E76</f>
        <v>260</v>
      </c>
      <c r="F72" s="56">
        <f>F73+F74+F75+F76</f>
        <v>259</v>
      </c>
      <c r="G72" s="56">
        <f>G73+G74+G75+G76</f>
        <v>10</v>
      </c>
      <c r="H72" s="36">
        <f>H73+H74+H75</f>
        <v>0</v>
      </c>
      <c r="I72" s="36">
        <f>I73+I74+I75</f>
        <v>0</v>
      </c>
      <c r="J72" s="36">
        <f>J73+J74+J75</f>
        <v>0</v>
      </c>
      <c r="K72" s="36">
        <f>K73+K74+K75</f>
        <v>0</v>
      </c>
      <c r="L72" s="57">
        <f t="shared" si="1"/>
        <v>3.8461538461538463</v>
      </c>
      <c r="M72" s="56">
        <f>M73+M74+M75+M76</f>
        <v>2</v>
      </c>
      <c r="N72" s="58">
        <f t="shared" si="2"/>
        <v>20</v>
      </c>
      <c r="O72" s="59">
        <f>O73+O74+O75+O76</f>
        <v>25</v>
      </c>
      <c r="P72" s="58">
        <f t="shared" si="0"/>
        <v>9.652509652509652</v>
      </c>
      <c r="Q72" s="56">
        <f>Q73+Q74+Q75+Q76</f>
        <v>12</v>
      </c>
      <c r="R72" s="58">
        <f t="shared" si="3"/>
        <v>4.633204633204633</v>
      </c>
    </row>
    <row r="73" spans="1:18" ht="12.75" customHeight="1">
      <c r="A73" s="1"/>
      <c r="B73" s="44" t="s">
        <v>90</v>
      </c>
      <c r="C73" s="40" t="s">
        <v>204</v>
      </c>
      <c r="D73" s="41">
        <v>99.61</v>
      </c>
      <c r="E73" s="42">
        <v>130</v>
      </c>
      <c r="F73" s="42">
        <v>124</v>
      </c>
      <c r="G73" s="21">
        <v>4</v>
      </c>
      <c r="H73" s="33"/>
      <c r="I73" s="33"/>
      <c r="J73" s="33"/>
      <c r="K73" s="33"/>
      <c r="L73" s="51">
        <f t="shared" si="1"/>
        <v>3.076923076923077</v>
      </c>
      <c r="M73" s="33">
        <v>0</v>
      </c>
      <c r="N73" s="52">
        <f t="shared" si="2"/>
        <v>0</v>
      </c>
      <c r="O73" s="20">
        <v>12</v>
      </c>
      <c r="P73" s="52">
        <f t="shared" si="0"/>
        <v>9.67741935483871</v>
      </c>
      <c r="Q73" s="21">
        <v>5</v>
      </c>
      <c r="R73" s="52">
        <f t="shared" si="3"/>
        <v>4.032258064516129</v>
      </c>
    </row>
    <row r="74" spans="1:18" ht="15" customHeight="1">
      <c r="A74" s="1"/>
      <c r="B74" s="12" t="s">
        <v>91</v>
      </c>
      <c r="C74" s="13" t="s">
        <v>205</v>
      </c>
      <c r="D74" s="14">
        <v>81.388</v>
      </c>
      <c r="E74" s="15">
        <v>100</v>
      </c>
      <c r="F74" s="15">
        <v>110</v>
      </c>
      <c r="G74" s="16">
        <v>4</v>
      </c>
      <c r="H74" s="17"/>
      <c r="I74" s="17"/>
      <c r="J74" s="17"/>
      <c r="K74" s="17"/>
      <c r="L74" s="18">
        <f t="shared" si="1"/>
        <v>4</v>
      </c>
      <c r="M74" s="35">
        <v>1</v>
      </c>
      <c r="N74" s="19">
        <f t="shared" si="2"/>
        <v>25</v>
      </c>
      <c r="O74" s="20">
        <v>11</v>
      </c>
      <c r="P74" s="19">
        <f t="shared" si="0"/>
        <v>10</v>
      </c>
      <c r="Q74" s="16">
        <v>5</v>
      </c>
      <c r="R74" s="19">
        <f t="shared" si="3"/>
        <v>4.545454545454546</v>
      </c>
    </row>
    <row r="75" spans="1:18" ht="24" customHeight="1">
      <c r="A75" s="1"/>
      <c r="B75" s="12" t="s">
        <v>92</v>
      </c>
      <c r="C75" s="13" t="s">
        <v>298</v>
      </c>
      <c r="D75" s="14">
        <v>48.696</v>
      </c>
      <c r="E75" s="15">
        <v>25</v>
      </c>
      <c r="F75" s="15">
        <v>21</v>
      </c>
      <c r="G75" s="16">
        <v>2</v>
      </c>
      <c r="H75" s="17"/>
      <c r="I75" s="17"/>
      <c r="J75" s="17"/>
      <c r="K75" s="17"/>
      <c r="L75" s="18">
        <f t="shared" si="1"/>
        <v>8</v>
      </c>
      <c r="M75" s="33">
        <v>1</v>
      </c>
      <c r="N75" s="19">
        <f t="shared" si="2"/>
        <v>50</v>
      </c>
      <c r="O75" s="20">
        <v>2</v>
      </c>
      <c r="P75" s="19">
        <f t="shared" si="0"/>
        <v>9.523809523809524</v>
      </c>
      <c r="Q75" s="16">
        <v>2</v>
      </c>
      <c r="R75" s="19">
        <f t="shared" si="3"/>
        <v>9.523809523809524</v>
      </c>
    </row>
    <row r="76" spans="1:18" ht="24" customHeight="1">
      <c r="A76" s="1"/>
      <c r="B76" s="12" t="s">
        <v>248</v>
      </c>
      <c r="C76" s="13" t="s">
        <v>249</v>
      </c>
      <c r="D76" s="14">
        <v>19.16</v>
      </c>
      <c r="E76" s="15">
        <v>5</v>
      </c>
      <c r="F76" s="15">
        <v>4</v>
      </c>
      <c r="G76" s="16">
        <v>0</v>
      </c>
      <c r="H76" s="17"/>
      <c r="I76" s="17"/>
      <c r="J76" s="17"/>
      <c r="K76" s="17"/>
      <c r="L76" s="18">
        <f t="shared" si="1"/>
        <v>0</v>
      </c>
      <c r="M76" s="33">
        <v>0</v>
      </c>
      <c r="N76" s="19">
        <v>0</v>
      </c>
      <c r="O76" s="20">
        <v>0</v>
      </c>
      <c r="P76" s="19">
        <f t="shared" si="0"/>
        <v>0</v>
      </c>
      <c r="Q76" s="16">
        <v>0</v>
      </c>
      <c r="R76" s="19">
        <f t="shared" si="3"/>
        <v>0</v>
      </c>
    </row>
    <row r="77" spans="1:18" ht="14.25">
      <c r="A77" s="1"/>
      <c r="B77" s="53" t="s">
        <v>93</v>
      </c>
      <c r="C77" s="54" t="s">
        <v>15</v>
      </c>
      <c r="D77" s="55"/>
      <c r="E77" s="56">
        <f>E78+E79+E80+E81+E82</f>
        <v>302</v>
      </c>
      <c r="F77" s="56">
        <f>F78+F79+F80+F81+F82</f>
        <v>340</v>
      </c>
      <c r="G77" s="56">
        <f>G78+G79+G80+G81+G82</f>
        <v>11</v>
      </c>
      <c r="H77" s="36">
        <f>H78+H79+H81+H82</f>
        <v>0</v>
      </c>
      <c r="I77" s="36">
        <f>I78+I79+I81+I82</f>
        <v>0</v>
      </c>
      <c r="J77" s="36">
        <f>J78+J79+J81+J82</f>
        <v>0</v>
      </c>
      <c r="K77" s="36">
        <f>K78+K79+K81+K82</f>
        <v>0</v>
      </c>
      <c r="L77" s="57">
        <f t="shared" si="1"/>
        <v>3.642384105960265</v>
      </c>
      <c r="M77" s="56">
        <f>M78+M79+M80+M81+M82</f>
        <v>10</v>
      </c>
      <c r="N77" s="58">
        <f t="shared" si="2"/>
        <v>90.9090909090909</v>
      </c>
      <c r="O77" s="59">
        <f>O78+O79+O80+O81+O82</f>
        <v>31</v>
      </c>
      <c r="P77" s="58">
        <f t="shared" si="0"/>
        <v>9.117647058823529</v>
      </c>
      <c r="Q77" s="56">
        <f>Q78+Q79+Q80+Q81+Q82</f>
        <v>11</v>
      </c>
      <c r="R77" s="58">
        <f t="shared" si="3"/>
        <v>3.2352941176470593</v>
      </c>
    </row>
    <row r="78" spans="1:18" ht="15" customHeight="1">
      <c r="A78" s="1"/>
      <c r="B78" s="12" t="s">
        <v>94</v>
      </c>
      <c r="C78" s="13" t="s">
        <v>206</v>
      </c>
      <c r="D78" s="14">
        <v>59.27</v>
      </c>
      <c r="E78" s="15">
        <v>52</v>
      </c>
      <c r="F78" s="15">
        <v>59</v>
      </c>
      <c r="G78" s="16">
        <v>0</v>
      </c>
      <c r="H78" s="17"/>
      <c r="I78" s="17"/>
      <c r="J78" s="17"/>
      <c r="K78" s="17"/>
      <c r="L78" s="18">
        <f aca="true" t="shared" si="8" ref="L78:L145">G78/E78*100</f>
        <v>0</v>
      </c>
      <c r="M78" s="35">
        <v>0</v>
      </c>
      <c r="N78" s="19">
        <v>0</v>
      </c>
      <c r="O78" s="20">
        <v>5</v>
      </c>
      <c r="P78" s="19">
        <f aca="true" t="shared" si="9" ref="P78:P145">O78/F78*100</f>
        <v>8.47457627118644</v>
      </c>
      <c r="Q78" s="16">
        <v>0</v>
      </c>
      <c r="R78" s="19">
        <f aca="true" t="shared" si="10" ref="R78:R145">Q78/F78*100</f>
        <v>0</v>
      </c>
    </row>
    <row r="79" spans="1:18" ht="16.5" customHeight="1">
      <c r="A79" s="1"/>
      <c r="B79" s="12" t="s">
        <v>95</v>
      </c>
      <c r="C79" s="13" t="s">
        <v>172</v>
      </c>
      <c r="D79" s="14">
        <v>49.25</v>
      </c>
      <c r="E79" s="15">
        <v>81</v>
      </c>
      <c r="F79" s="15">
        <v>84</v>
      </c>
      <c r="G79" s="16">
        <v>4</v>
      </c>
      <c r="H79" s="17"/>
      <c r="I79" s="17"/>
      <c r="J79" s="17"/>
      <c r="K79" s="17"/>
      <c r="L79" s="18">
        <f t="shared" si="8"/>
        <v>4.938271604938271</v>
      </c>
      <c r="M79" s="35">
        <v>4</v>
      </c>
      <c r="N79" s="19">
        <f aca="true" t="shared" si="11" ref="N79:N143">M79/G79*100</f>
        <v>100</v>
      </c>
      <c r="O79" s="20">
        <v>8</v>
      </c>
      <c r="P79" s="19">
        <f t="shared" si="9"/>
        <v>9.523809523809524</v>
      </c>
      <c r="Q79" s="16">
        <v>4</v>
      </c>
      <c r="R79" s="19">
        <f t="shared" si="10"/>
        <v>4.761904761904762</v>
      </c>
    </row>
    <row r="80" spans="1:18" ht="27.75" customHeight="1">
      <c r="A80" s="1"/>
      <c r="B80" s="12" t="s">
        <v>96</v>
      </c>
      <c r="C80" s="13" t="s">
        <v>266</v>
      </c>
      <c r="D80" s="14">
        <v>46.24</v>
      </c>
      <c r="E80" s="15">
        <v>24</v>
      </c>
      <c r="F80" s="15">
        <v>27</v>
      </c>
      <c r="G80" s="16">
        <v>2</v>
      </c>
      <c r="H80" s="17"/>
      <c r="I80" s="17"/>
      <c r="J80" s="17"/>
      <c r="K80" s="17"/>
      <c r="L80" s="18">
        <f t="shared" si="8"/>
        <v>8.333333333333332</v>
      </c>
      <c r="M80" s="33">
        <v>2</v>
      </c>
      <c r="N80" s="19">
        <f t="shared" si="11"/>
        <v>100</v>
      </c>
      <c r="O80" s="20">
        <v>2</v>
      </c>
      <c r="P80" s="19">
        <f t="shared" si="9"/>
        <v>7.4074074074074066</v>
      </c>
      <c r="Q80" s="16">
        <v>2</v>
      </c>
      <c r="R80" s="19">
        <f t="shared" si="10"/>
        <v>7.4074074074074066</v>
      </c>
    </row>
    <row r="81" spans="1:18" ht="25.5" customHeight="1">
      <c r="A81" s="1"/>
      <c r="B81" s="12" t="s">
        <v>238</v>
      </c>
      <c r="C81" s="13" t="s">
        <v>294</v>
      </c>
      <c r="D81" s="14">
        <v>93.156</v>
      </c>
      <c r="E81" s="15">
        <v>99</v>
      </c>
      <c r="F81" s="15">
        <v>107</v>
      </c>
      <c r="G81" s="16">
        <v>5</v>
      </c>
      <c r="H81" s="17"/>
      <c r="I81" s="17"/>
      <c r="J81" s="17"/>
      <c r="K81" s="17"/>
      <c r="L81" s="18">
        <f t="shared" si="8"/>
        <v>5.05050505050505</v>
      </c>
      <c r="M81" s="33">
        <v>4</v>
      </c>
      <c r="N81" s="19">
        <f t="shared" si="11"/>
        <v>80</v>
      </c>
      <c r="O81" s="20">
        <v>10</v>
      </c>
      <c r="P81" s="19">
        <f t="shared" si="9"/>
        <v>9.345794392523365</v>
      </c>
      <c r="Q81" s="16">
        <v>5</v>
      </c>
      <c r="R81" s="19">
        <f t="shared" si="10"/>
        <v>4.672897196261682</v>
      </c>
    </row>
    <row r="82" spans="1:18" ht="13.5" customHeight="1">
      <c r="A82" s="1"/>
      <c r="B82" s="12" t="s">
        <v>234</v>
      </c>
      <c r="C82" s="13" t="s">
        <v>16</v>
      </c>
      <c r="D82" s="14">
        <v>35.55868</v>
      </c>
      <c r="E82" s="15">
        <v>46</v>
      </c>
      <c r="F82" s="15">
        <v>63</v>
      </c>
      <c r="G82" s="16">
        <v>0</v>
      </c>
      <c r="H82" s="17"/>
      <c r="I82" s="17"/>
      <c r="J82" s="17"/>
      <c r="K82" s="17"/>
      <c r="L82" s="18">
        <f t="shared" si="8"/>
        <v>0</v>
      </c>
      <c r="M82" s="35">
        <v>0</v>
      </c>
      <c r="N82" s="19">
        <v>0</v>
      </c>
      <c r="O82" s="20">
        <v>6</v>
      </c>
      <c r="P82" s="19">
        <f t="shared" si="9"/>
        <v>9.523809523809524</v>
      </c>
      <c r="Q82" s="16">
        <v>0</v>
      </c>
      <c r="R82" s="19">
        <f t="shared" si="10"/>
        <v>0</v>
      </c>
    </row>
    <row r="83" spans="1:18" ht="14.25">
      <c r="A83" s="1"/>
      <c r="B83" s="53" t="s">
        <v>97</v>
      </c>
      <c r="C83" s="54" t="s">
        <v>17</v>
      </c>
      <c r="D83" s="55"/>
      <c r="E83" s="56">
        <f aca="true" t="shared" si="12" ref="E83:K83">E84+E85+E86+E87+E88+E89+E90+E91</f>
        <v>166</v>
      </c>
      <c r="F83" s="56">
        <f t="shared" si="12"/>
        <v>162</v>
      </c>
      <c r="G83" s="56">
        <f>G84+G85+G86+G87+G88+G89+G90+G91</f>
        <v>12</v>
      </c>
      <c r="H83" s="36">
        <f t="shared" si="12"/>
        <v>0</v>
      </c>
      <c r="I83" s="36">
        <f t="shared" si="12"/>
        <v>0</v>
      </c>
      <c r="J83" s="36">
        <f t="shared" si="12"/>
        <v>3</v>
      </c>
      <c r="K83" s="36">
        <f t="shared" si="12"/>
        <v>0</v>
      </c>
      <c r="L83" s="57">
        <f t="shared" si="8"/>
        <v>7.228915662650602</v>
      </c>
      <c r="M83" s="56">
        <f>M84+M85+M86+M87+M88+M89+M90+M91</f>
        <v>10</v>
      </c>
      <c r="N83" s="58">
        <f t="shared" si="11"/>
        <v>83.33333333333334</v>
      </c>
      <c r="O83" s="59">
        <f>O84+O85+O86+O87+O88+O89+O90+O91</f>
        <v>14</v>
      </c>
      <c r="P83" s="58">
        <f t="shared" si="9"/>
        <v>8.641975308641975</v>
      </c>
      <c r="Q83" s="56">
        <f>Q84+Q85+Q86+Q87+Q88+Q89+Q90+Q91</f>
        <v>11</v>
      </c>
      <c r="R83" s="58">
        <f t="shared" si="10"/>
        <v>6.790123456790123</v>
      </c>
    </row>
    <row r="84" spans="1:18" ht="14.25" customHeight="1">
      <c r="A84" s="1"/>
      <c r="B84" s="12" t="s">
        <v>98</v>
      </c>
      <c r="C84" s="13" t="s">
        <v>207</v>
      </c>
      <c r="D84" s="14">
        <v>9.764</v>
      </c>
      <c r="E84" s="15">
        <v>22</v>
      </c>
      <c r="F84" s="15">
        <v>18</v>
      </c>
      <c r="G84" s="16">
        <v>2</v>
      </c>
      <c r="H84" s="17">
        <v>0</v>
      </c>
      <c r="I84" s="17">
        <v>0</v>
      </c>
      <c r="J84" s="17">
        <v>2</v>
      </c>
      <c r="K84" s="17">
        <v>0</v>
      </c>
      <c r="L84" s="18">
        <f t="shared" si="8"/>
        <v>9.090909090909092</v>
      </c>
      <c r="M84" s="17">
        <v>2</v>
      </c>
      <c r="N84" s="19">
        <f t="shared" si="11"/>
        <v>100</v>
      </c>
      <c r="O84" s="20">
        <v>1</v>
      </c>
      <c r="P84" s="19">
        <f t="shared" si="9"/>
        <v>5.555555555555555</v>
      </c>
      <c r="Q84" s="16">
        <v>1</v>
      </c>
      <c r="R84" s="19">
        <f t="shared" si="10"/>
        <v>5.555555555555555</v>
      </c>
    </row>
    <row r="85" spans="1:18" ht="17.25" customHeight="1">
      <c r="A85" s="1"/>
      <c r="B85" s="12" t="s">
        <v>99</v>
      </c>
      <c r="C85" s="13" t="s">
        <v>208</v>
      </c>
      <c r="D85" s="14">
        <v>10.51</v>
      </c>
      <c r="E85" s="15">
        <v>22</v>
      </c>
      <c r="F85" s="15">
        <v>21</v>
      </c>
      <c r="G85" s="16">
        <v>0</v>
      </c>
      <c r="H85" s="17"/>
      <c r="I85" s="17"/>
      <c r="J85" s="17"/>
      <c r="K85" s="17"/>
      <c r="L85" s="18">
        <f t="shared" si="8"/>
        <v>0</v>
      </c>
      <c r="M85" s="35">
        <v>0</v>
      </c>
      <c r="N85" s="19">
        <v>0</v>
      </c>
      <c r="O85" s="20">
        <v>2</v>
      </c>
      <c r="P85" s="19">
        <f t="shared" si="9"/>
        <v>9.523809523809524</v>
      </c>
      <c r="Q85" s="16">
        <v>0</v>
      </c>
      <c r="R85" s="19">
        <f t="shared" si="10"/>
        <v>0</v>
      </c>
    </row>
    <row r="86" spans="1:18" ht="16.5" customHeight="1">
      <c r="A86" s="1"/>
      <c r="B86" s="12" t="s">
        <v>100</v>
      </c>
      <c r="C86" s="13" t="s">
        <v>209</v>
      </c>
      <c r="D86" s="14">
        <v>13.87</v>
      </c>
      <c r="E86" s="15">
        <v>23</v>
      </c>
      <c r="F86" s="15">
        <v>24</v>
      </c>
      <c r="G86" s="16">
        <v>2</v>
      </c>
      <c r="H86" s="17"/>
      <c r="I86" s="17"/>
      <c r="J86" s="17"/>
      <c r="K86" s="17"/>
      <c r="L86" s="18">
        <f t="shared" si="8"/>
        <v>8.695652173913043</v>
      </c>
      <c r="M86" s="33">
        <v>0</v>
      </c>
      <c r="N86" s="19">
        <v>0</v>
      </c>
      <c r="O86" s="20">
        <v>2</v>
      </c>
      <c r="P86" s="19">
        <f t="shared" si="9"/>
        <v>8.333333333333332</v>
      </c>
      <c r="Q86" s="16">
        <v>2</v>
      </c>
      <c r="R86" s="19">
        <f t="shared" si="10"/>
        <v>8.333333333333332</v>
      </c>
    </row>
    <row r="87" spans="1:18" ht="14.25" customHeight="1">
      <c r="A87" s="1"/>
      <c r="B87" s="12" t="s">
        <v>101</v>
      </c>
      <c r="C87" s="13" t="s">
        <v>173</v>
      </c>
      <c r="D87" s="14">
        <v>6.608</v>
      </c>
      <c r="E87" s="15">
        <v>22</v>
      </c>
      <c r="F87" s="15">
        <v>30</v>
      </c>
      <c r="G87" s="16">
        <v>2</v>
      </c>
      <c r="H87" s="17"/>
      <c r="I87" s="17"/>
      <c r="J87" s="17"/>
      <c r="K87" s="17"/>
      <c r="L87" s="18">
        <f t="shared" si="8"/>
        <v>9.090909090909092</v>
      </c>
      <c r="M87" s="35">
        <v>2</v>
      </c>
      <c r="N87" s="19">
        <f t="shared" si="11"/>
        <v>100</v>
      </c>
      <c r="O87" s="20">
        <v>3</v>
      </c>
      <c r="P87" s="19">
        <f t="shared" si="9"/>
        <v>10</v>
      </c>
      <c r="Q87" s="16">
        <v>2</v>
      </c>
      <c r="R87" s="19">
        <f t="shared" si="10"/>
        <v>6.666666666666667</v>
      </c>
    </row>
    <row r="88" spans="1:18" ht="15.75" customHeight="1">
      <c r="A88" s="1"/>
      <c r="B88" s="12" t="s">
        <v>102</v>
      </c>
      <c r="C88" s="13" t="s">
        <v>210</v>
      </c>
      <c r="D88" s="14">
        <v>31</v>
      </c>
      <c r="E88" s="15">
        <v>39</v>
      </c>
      <c r="F88" s="15">
        <v>32</v>
      </c>
      <c r="G88" s="16">
        <v>3</v>
      </c>
      <c r="H88" s="17"/>
      <c r="I88" s="17"/>
      <c r="J88" s="17"/>
      <c r="K88" s="17"/>
      <c r="L88" s="18">
        <f t="shared" si="8"/>
        <v>7.6923076923076925</v>
      </c>
      <c r="M88" s="35">
        <v>3</v>
      </c>
      <c r="N88" s="37">
        <f t="shared" si="11"/>
        <v>100</v>
      </c>
      <c r="O88" s="20">
        <v>3</v>
      </c>
      <c r="P88" s="19">
        <f t="shared" si="9"/>
        <v>9.375</v>
      </c>
      <c r="Q88" s="16">
        <v>3</v>
      </c>
      <c r="R88" s="19">
        <f t="shared" si="10"/>
        <v>9.375</v>
      </c>
    </row>
    <row r="89" spans="1:18" ht="12.75" customHeight="1">
      <c r="A89" s="1"/>
      <c r="B89" s="12" t="s">
        <v>103</v>
      </c>
      <c r="C89" s="13" t="s">
        <v>211</v>
      </c>
      <c r="D89" s="14">
        <v>6.508</v>
      </c>
      <c r="E89" s="15">
        <v>14</v>
      </c>
      <c r="F89" s="15">
        <v>14</v>
      </c>
      <c r="G89" s="16">
        <v>1</v>
      </c>
      <c r="H89" s="17"/>
      <c r="I89" s="17"/>
      <c r="J89" s="17"/>
      <c r="K89" s="17"/>
      <c r="L89" s="18">
        <f t="shared" si="8"/>
        <v>7.142857142857142</v>
      </c>
      <c r="M89" s="35">
        <v>1</v>
      </c>
      <c r="N89" s="37">
        <f t="shared" si="11"/>
        <v>100</v>
      </c>
      <c r="O89" s="20">
        <v>1</v>
      </c>
      <c r="P89" s="19">
        <f t="shared" si="9"/>
        <v>7.142857142857142</v>
      </c>
      <c r="Q89" s="16">
        <v>1</v>
      </c>
      <c r="R89" s="19">
        <f t="shared" si="10"/>
        <v>7.142857142857142</v>
      </c>
    </row>
    <row r="90" spans="1:18" ht="25.5" customHeight="1">
      <c r="A90" s="1"/>
      <c r="B90" s="12" t="s">
        <v>335</v>
      </c>
      <c r="C90" s="13" t="s">
        <v>250</v>
      </c>
      <c r="D90" s="14">
        <v>142.071</v>
      </c>
      <c r="E90" s="15">
        <v>0</v>
      </c>
      <c r="F90" s="15">
        <v>0</v>
      </c>
      <c r="G90" s="16">
        <v>0</v>
      </c>
      <c r="H90" s="17"/>
      <c r="I90" s="17"/>
      <c r="J90" s="17"/>
      <c r="K90" s="17"/>
      <c r="L90" s="18">
        <v>0</v>
      </c>
      <c r="M90" s="35">
        <v>0</v>
      </c>
      <c r="N90" s="19">
        <v>0</v>
      </c>
      <c r="O90" s="20">
        <v>0</v>
      </c>
      <c r="P90" s="19">
        <v>0</v>
      </c>
      <c r="Q90" s="16">
        <v>0</v>
      </c>
      <c r="R90" s="19">
        <v>0</v>
      </c>
    </row>
    <row r="91" spans="1:18" ht="29.25" customHeight="1">
      <c r="A91" s="1"/>
      <c r="B91" s="12" t="s">
        <v>104</v>
      </c>
      <c r="C91" s="13" t="s">
        <v>293</v>
      </c>
      <c r="D91" s="14">
        <v>11.148</v>
      </c>
      <c r="E91" s="15">
        <v>24</v>
      </c>
      <c r="F91" s="15">
        <v>23</v>
      </c>
      <c r="G91" s="16">
        <v>2</v>
      </c>
      <c r="H91" s="17"/>
      <c r="I91" s="17"/>
      <c r="J91" s="17">
        <v>1</v>
      </c>
      <c r="K91" s="17"/>
      <c r="L91" s="18">
        <f t="shared" si="8"/>
        <v>8.333333333333332</v>
      </c>
      <c r="M91" s="33">
        <v>2</v>
      </c>
      <c r="N91" s="19">
        <f t="shared" si="11"/>
        <v>100</v>
      </c>
      <c r="O91" s="20">
        <v>2</v>
      </c>
      <c r="P91" s="19">
        <f t="shared" si="9"/>
        <v>8.695652173913043</v>
      </c>
      <c r="Q91" s="16">
        <v>2</v>
      </c>
      <c r="R91" s="19">
        <f t="shared" si="10"/>
        <v>8.695652173913043</v>
      </c>
    </row>
    <row r="92" spans="1:18" ht="14.25">
      <c r="A92" s="1"/>
      <c r="B92" s="53" t="s">
        <v>105</v>
      </c>
      <c r="C92" s="54" t="s">
        <v>35</v>
      </c>
      <c r="D92" s="55"/>
      <c r="E92" s="56">
        <f>E93+E94+E95+E96+E97</f>
        <v>255</v>
      </c>
      <c r="F92" s="56">
        <f>F93+F94+F95+F96+F97</f>
        <v>211</v>
      </c>
      <c r="G92" s="56">
        <f>G93+G94+G95+G96+G97</f>
        <v>18</v>
      </c>
      <c r="H92" s="36">
        <f>H93+H94+H96+H97</f>
        <v>0</v>
      </c>
      <c r="I92" s="36">
        <f>I93+I94+I96+I97</f>
        <v>0</v>
      </c>
      <c r="J92" s="36">
        <f>J93+J94+J96+J97</f>
        <v>12</v>
      </c>
      <c r="K92" s="36">
        <f>K93+K94+K96+K97</f>
        <v>0</v>
      </c>
      <c r="L92" s="57">
        <f t="shared" si="8"/>
        <v>7.0588235294117645</v>
      </c>
      <c r="M92" s="56">
        <f>M93+M94+M95+M96+M97</f>
        <v>15</v>
      </c>
      <c r="N92" s="58">
        <f t="shared" si="11"/>
        <v>83.33333333333334</v>
      </c>
      <c r="O92" s="59">
        <f>O93+O94+O95+O96+O97</f>
        <v>20</v>
      </c>
      <c r="P92" s="58">
        <f t="shared" si="9"/>
        <v>9.47867298578199</v>
      </c>
      <c r="Q92" s="56">
        <f>Q93+Q94+Q95+Q96+Q97</f>
        <v>15</v>
      </c>
      <c r="R92" s="58">
        <f t="shared" si="10"/>
        <v>7.109004739336493</v>
      </c>
    </row>
    <row r="93" spans="1:18" ht="12" customHeight="1">
      <c r="A93" s="1"/>
      <c r="B93" s="12" t="s">
        <v>106</v>
      </c>
      <c r="C93" s="13" t="s">
        <v>212</v>
      </c>
      <c r="D93" s="14">
        <v>53.2</v>
      </c>
      <c r="E93" s="15">
        <v>60</v>
      </c>
      <c r="F93" s="15">
        <v>50</v>
      </c>
      <c r="G93" s="16">
        <v>5</v>
      </c>
      <c r="H93" s="17"/>
      <c r="I93" s="17"/>
      <c r="J93" s="17"/>
      <c r="K93" s="17"/>
      <c r="L93" s="18">
        <f t="shared" si="8"/>
        <v>8.333333333333332</v>
      </c>
      <c r="M93" s="33">
        <v>4</v>
      </c>
      <c r="N93" s="37">
        <f t="shared" si="11"/>
        <v>80</v>
      </c>
      <c r="O93" s="20">
        <v>5</v>
      </c>
      <c r="P93" s="19">
        <f t="shared" si="9"/>
        <v>10</v>
      </c>
      <c r="Q93" s="16">
        <v>4</v>
      </c>
      <c r="R93" s="19">
        <f t="shared" si="10"/>
        <v>8</v>
      </c>
    </row>
    <row r="94" spans="1:18" ht="18" customHeight="1">
      <c r="A94" s="1"/>
      <c r="B94" s="44" t="s">
        <v>107</v>
      </c>
      <c r="C94" s="40" t="s">
        <v>277</v>
      </c>
      <c r="D94" s="41">
        <v>164.2</v>
      </c>
      <c r="E94" s="42">
        <v>91</v>
      </c>
      <c r="F94" s="42">
        <v>75</v>
      </c>
      <c r="G94" s="16">
        <v>9</v>
      </c>
      <c r="H94" s="17">
        <v>0</v>
      </c>
      <c r="I94" s="17">
        <v>0</v>
      </c>
      <c r="J94" s="17">
        <v>10</v>
      </c>
      <c r="K94" s="17">
        <v>0</v>
      </c>
      <c r="L94" s="18">
        <f t="shared" si="8"/>
        <v>9.89010989010989</v>
      </c>
      <c r="M94" s="35">
        <v>8</v>
      </c>
      <c r="N94" s="19">
        <f t="shared" si="11"/>
        <v>88.88888888888889</v>
      </c>
      <c r="O94" s="20">
        <v>7</v>
      </c>
      <c r="P94" s="19">
        <f t="shared" si="9"/>
        <v>9.333333333333334</v>
      </c>
      <c r="Q94" s="16">
        <v>7</v>
      </c>
      <c r="R94" s="19">
        <f t="shared" si="10"/>
        <v>9.333333333333334</v>
      </c>
    </row>
    <row r="95" spans="1:18" ht="27" customHeight="1">
      <c r="A95" s="1"/>
      <c r="B95" s="44" t="s">
        <v>108</v>
      </c>
      <c r="C95" s="40" t="s">
        <v>267</v>
      </c>
      <c r="D95" s="41">
        <v>18.54</v>
      </c>
      <c r="E95" s="42">
        <v>14</v>
      </c>
      <c r="F95" s="42">
        <v>11</v>
      </c>
      <c r="G95" s="16">
        <v>1</v>
      </c>
      <c r="H95" s="17"/>
      <c r="I95" s="17"/>
      <c r="J95" s="17"/>
      <c r="K95" s="17"/>
      <c r="L95" s="18">
        <f t="shared" si="8"/>
        <v>7.142857142857142</v>
      </c>
      <c r="M95" s="33">
        <v>0</v>
      </c>
      <c r="N95" s="19">
        <f t="shared" si="11"/>
        <v>0</v>
      </c>
      <c r="O95" s="20">
        <v>1</v>
      </c>
      <c r="P95" s="19">
        <f t="shared" si="9"/>
        <v>9.090909090909092</v>
      </c>
      <c r="Q95" s="16">
        <v>1</v>
      </c>
      <c r="R95" s="19">
        <f t="shared" si="10"/>
        <v>9.090909090909092</v>
      </c>
    </row>
    <row r="96" spans="1:18" ht="15.75" customHeight="1">
      <c r="A96" s="1"/>
      <c r="B96" s="12" t="s">
        <v>280</v>
      </c>
      <c r="C96" s="13" t="s">
        <v>174</v>
      </c>
      <c r="D96" s="14">
        <v>83.31</v>
      </c>
      <c r="E96" s="15">
        <v>40</v>
      </c>
      <c r="F96" s="15">
        <v>30</v>
      </c>
      <c r="G96" s="16">
        <v>3</v>
      </c>
      <c r="H96" s="17">
        <v>0</v>
      </c>
      <c r="I96" s="17">
        <v>0</v>
      </c>
      <c r="J96" s="17">
        <v>2</v>
      </c>
      <c r="K96" s="17">
        <v>0</v>
      </c>
      <c r="L96" s="18">
        <f t="shared" si="8"/>
        <v>7.5</v>
      </c>
      <c r="M96" s="33">
        <v>3</v>
      </c>
      <c r="N96" s="19">
        <v>0</v>
      </c>
      <c r="O96" s="20">
        <v>3</v>
      </c>
      <c r="P96" s="19">
        <f t="shared" si="9"/>
        <v>10</v>
      </c>
      <c r="Q96" s="16">
        <v>3</v>
      </c>
      <c r="R96" s="19">
        <f t="shared" si="10"/>
        <v>10</v>
      </c>
    </row>
    <row r="97" spans="1:18" ht="24" customHeight="1">
      <c r="A97" s="1"/>
      <c r="B97" s="12" t="s">
        <v>268</v>
      </c>
      <c r="C97" s="13" t="s">
        <v>18</v>
      </c>
      <c r="D97" s="14">
        <v>43.96891</v>
      </c>
      <c r="E97" s="15">
        <v>50</v>
      </c>
      <c r="F97" s="15">
        <v>45</v>
      </c>
      <c r="G97" s="16">
        <v>0</v>
      </c>
      <c r="H97" s="17"/>
      <c r="I97" s="17"/>
      <c r="J97" s="17"/>
      <c r="K97" s="17"/>
      <c r="L97" s="18">
        <f t="shared" si="8"/>
        <v>0</v>
      </c>
      <c r="M97" s="35">
        <v>0</v>
      </c>
      <c r="N97" s="19">
        <v>0</v>
      </c>
      <c r="O97" s="20">
        <v>4</v>
      </c>
      <c r="P97" s="19">
        <f t="shared" si="9"/>
        <v>8.88888888888889</v>
      </c>
      <c r="Q97" s="16">
        <v>0</v>
      </c>
      <c r="R97" s="19">
        <f t="shared" si="10"/>
        <v>0</v>
      </c>
    </row>
    <row r="98" spans="1:18" ht="14.25">
      <c r="A98" s="1"/>
      <c r="B98" s="53" t="s">
        <v>109</v>
      </c>
      <c r="C98" s="54" t="s">
        <v>19</v>
      </c>
      <c r="D98" s="55"/>
      <c r="E98" s="56">
        <f>E99+E100+E101</f>
        <v>341</v>
      </c>
      <c r="F98" s="56">
        <f>F99+F100+F101</f>
        <v>314</v>
      </c>
      <c r="G98" s="56">
        <f>G99+G100+G101</f>
        <v>24</v>
      </c>
      <c r="H98" s="36">
        <f>H99+H100</f>
        <v>0</v>
      </c>
      <c r="I98" s="36">
        <f>I99+I100</f>
        <v>0</v>
      </c>
      <c r="J98" s="36">
        <f>J99+J100</f>
        <v>22</v>
      </c>
      <c r="K98" s="36">
        <f>K99+K100</f>
        <v>0</v>
      </c>
      <c r="L98" s="57">
        <f t="shared" si="8"/>
        <v>7.038123167155426</v>
      </c>
      <c r="M98" s="56">
        <f>M99+M100+M101</f>
        <v>12</v>
      </c>
      <c r="N98" s="58">
        <f t="shared" si="11"/>
        <v>50</v>
      </c>
      <c r="O98" s="59">
        <f>O99+O100+O101</f>
        <v>31</v>
      </c>
      <c r="P98" s="58">
        <f t="shared" si="9"/>
        <v>9.872611464968154</v>
      </c>
      <c r="Q98" s="56">
        <f>Q99+Q100+Q101</f>
        <v>23</v>
      </c>
      <c r="R98" s="58">
        <f t="shared" si="10"/>
        <v>7.32484076433121</v>
      </c>
    </row>
    <row r="99" spans="1:18" ht="13.5" customHeight="1">
      <c r="A99" s="1"/>
      <c r="B99" s="12" t="s">
        <v>110</v>
      </c>
      <c r="C99" s="13" t="s">
        <v>175</v>
      </c>
      <c r="D99" s="14">
        <v>74.178</v>
      </c>
      <c r="E99" s="15">
        <v>150</v>
      </c>
      <c r="F99" s="15">
        <v>162</v>
      </c>
      <c r="G99" s="16">
        <v>10</v>
      </c>
      <c r="H99" s="17">
        <v>0</v>
      </c>
      <c r="I99" s="17">
        <v>0</v>
      </c>
      <c r="J99" s="17">
        <v>12</v>
      </c>
      <c r="K99" s="17">
        <v>0</v>
      </c>
      <c r="L99" s="18">
        <f t="shared" si="8"/>
        <v>6.666666666666667</v>
      </c>
      <c r="M99" s="35">
        <v>5</v>
      </c>
      <c r="N99" s="19">
        <f t="shared" si="11"/>
        <v>50</v>
      </c>
      <c r="O99" s="20">
        <v>16</v>
      </c>
      <c r="P99" s="19">
        <f t="shared" si="9"/>
        <v>9.876543209876543</v>
      </c>
      <c r="Q99" s="16">
        <v>10</v>
      </c>
      <c r="R99" s="19">
        <f t="shared" si="10"/>
        <v>6.172839506172839</v>
      </c>
    </row>
    <row r="100" spans="1:18" ht="24.75" customHeight="1">
      <c r="A100" s="1"/>
      <c r="B100" s="12" t="s">
        <v>111</v>
      </c>
      <c r="C100" s="13" t="s">
        <v>299</v>
      </c>
      <c r="D100" s="14">
        <v>87.01</v>
      </c>
      <c r="E100" s="15">
        <v>150</v>
      </c>
      <c r="F100" s="15">
        <v>120</v>
      </c>
      <c r="G100" s="16">
        <v>10</v>
      </c>
      <c r="H100" s="17">
        <v>0</v>
      </c>
      <c r="I100" s="17">
        <v>0</v>
      </c>
      <c r="J100" s="17">
        <v>10</v>
      </c>
      <c r="K100" s="17">
        <v>0</v>
      </c>
      <c r="L100" s="18">
        <f t="shared" si="8"/>
        <v>6.666666666666667</v>
      </c>
      <c r="M100" s="33">
        <v>4</v>
      </c>
      <c r="N100" s="19">
        <f t="shared" si="11"/>
        <v>40</v>
      </c>
      <c r="O100" s="20">
        <v>12</v>
      </c>
      <c r="P100" s="19">
        <f t="shared" si="9"/>
        <v>10</v>
      </c>
      <c r="Q100" s="16">
        <v>10</v>
      </c>
      <c r="R100" s="19">
        <f t="shared" si="10"/>
        <v>8.333333333333332</v>
      </c>
    </row>
    <row r="101" spans="1:18" ht="24" customHeight="1">
      <c r="A101" s="1"/>
      <c r="B101" s="12" t="s">
        <v>251</v>
      </c>
      <c r="C101" s="13" t="s">
        <v>252</v>
      </c>
      <c r="D101" s="14">
        <v>54.68</v>
      </c>
      <c r="E101" s="15">
        <v>41</v>
      </c>
      <c r="F101" s="15">
        <v>32</v>
      </c>
      <c r="G101" s="16">
        <v>4</v>
      </c>
      <c r="H101" s="17"/>
      <c r="I101" s="17"/>
      <c r="J101" s="17"/>
      <c r="K101" s="17"/>
      <c r="L101" s="18">
        <f t="shared" si="8"/>
        <v>9.75609756097561</v>
      </c>
      <c r="M101" s="33">
        <v>3</v>
      </c>
      <c r="N101" s="19">
        <f t="shared" si="11"/>
        <v>75</v>
      </c>
      <c r="O101" s="20">
        <v>3</v>
      </c>
      <c r="P101" s="19">
        <f t="shared" si="9"/>
        <v>9.375</v>
      </c>
      <c r="Q101" s="16">
        <v>3</v>
      </c>
      <c r="R101" s="19">
        <f t="shared" si="10"/>
        <v>9.375</v>
      </c>
    </row>
    <row r="102" spans="1:18" ht="14.25">
      <c r="A102" s="1"/>
      <c r="B102" s="53" t="s">
        <v>112</v>
      </c>
      <c r="C102" s="54" t="s">
        <v>20</v>
      </c>
      <c r="D102" s="55"/>
      <c r="E102" s="56">
        <f aca="true" t="shared" si="13" ref="E102:K102">E103+E104</f>
        <v>82</v>
      </c>
      <c r="F102" s="56">
        <f t="shared" si="13"/>
        <v>102</v>
      </c>
      <c r="G102" s="56">
        <f>G103+G104</f>
        <v>7</v>
      </c>
      <c r="H102" s="36">
        <f t="shared" si="13"/>
        <v>0</v>
      </c>
      <c r="I102" s="36">
        <f t="shared" si="13"/>
        <v>0</v>
      </c>
      <c r="J102" s="36">
        <f t="shared" si="13"/>
        <v>0</v>
      </c>
      <c r="K102" s="36">
        <f t="shared" si="13"/>
        <v>0</v>
      </c>
      <c r="L102" s="57">
        <f t="shared" si="8"/>
        <v>8.536585365853659</v>
      </c>
      <c r="M102" s="56">
        <f>M103+M104</f>
        <v>7</v>
      </c>
      <c r="N102" s="58">
        <f t="shared" si="11"/>
        <v>100</v>
      </c>
      <c r="O102" s="59">
        <f>O103+O104</f>
        <v>10</v>
      </c>
      <c r="P102" s="58">
        <f t="shared" si="9"/>
        <v>9.803921568627452</v>
      </c>
      <c r="Q102" s="56">
        <f>Q103+Q104</f>
        <v>9</v>
      </c>
      <c r="R102" s="58">
        <f t="shared" si="10"/>
        <v>8.823529411764707</v>
      </c>
    </row>
    <row r="103" spans="1:18" ht="15" customHeight="1">
      <c r="A103" s="1"/>
      <c r="B103" s="12" t="s">
        <v>113</v>
      </c>
      <c r="C103" s="13" t="s">
        <v>213</v>
      </c>
      <c r="D103" s="14">
        <v>163.6</v>
      </c>
      <c r="E103" s="15">
        <v>44</v>
      </c>
      <c r="F103" s="15">
        <v>51</v>
      </c>
      <c r="G103" s="16">
        <v>4</v>
      </c>
      <c r="H103" s="17"/>
      <c r="I103" s="17"/>
      <c r="J103" s="17"/>
      <c r="K103" s="17"/>
      <c r="L103" s="18">
        <f t="shared" si="8"/>
        <v>9.090909090909092</v>
      </c>
      <c r="M103" s="35">
        <v>4</v>
      </c>
      <c r="N103" s="19">
        <v>0</v>
      </c>
      <c r="O103" s="20">
        <v>5</v>
      </c>
      <c r="P103" s="19">
        <f t="shared" si="9"/>
        <v>9.803921568627452</v>
      </c>
      <c r="Q103" s="16">
        <v>5</v>
      </c>
      <c r="R103" s="19">
        <f t="shared" si="10"/>
        <v>9.803921568627452</v>
      </c>
    </row>
    <row r="104" spans="1:18" ht="15" customHeight="1">
      <c r="A104" s="1"/>
      <c r="B104" s="12" t="s">
        <v>114</v>
      </c>
      <c r="C104" s="13" t="s">
        <v>214</v>
      </c>
      <c r="D104" s="41">
        <v>147.8</v>
      </c>
      <c r="E104" s="42">
        <v>38</v>
      </c>
      <c r="F104" s="42">
        <v>51</v>
      </c>
      <c r="G104" s="16">
        <v>3</v>
      </c>
      <c r="H104" s="48"/>
      <c r="I104" s="48"/>
      <c r="J104" s="48"/>
      <c r="K104" s="48"/>
      <c r="L104" s="18">
        <f t="shared" si="8"/>
        <v>7.894736842105263</v>
      </c>
      <c r="M104" s="16">
        <v>3</v>
      </c>
      <c r="N104" s="19">
        <f t="shared" si="11"/>
        <v>100</v>
      </c>
      <c r="O104" s="20">
        <v>5</v>
      </c>
      <c r="P104" s="19">
        <f t="shared" si="9"/>
        <v>9.803921568627452</v>
      </c>
      <c r="Q104" s="16">
        <v>4</v>
      </c>
      <c r="R104" s="19">
        <f t="shared" si="10"/>
        <v>7.8431372549019605</v>
      </c>
    </row>
    <row r="105" spans="1:18" ht="14.25">
      <c r="A105" s="1"/>
      <c r="B105" s="53" t="s">
        <v>115</v>
      </c>
      <c r="C105" s="54" t="s">
        <v>21</v>
      </c>
      <c r="D105" s="55"/>
      <c r="E105" s="56">
        <f>E106+E107+E108+E109+E110</f>
        <v>205</v>
      </c>
      <c r="F105" s="56">
        <f>F106+F107+F108+F109+F110</f>
        <v>208</v>
      </c>
      <c r="G105" s="56">
        <f>G106+G107+G108+G109+G110</f>
        <v>19</v>
      </c>
      <c r="H105" s="36">
        <f>H106+H107+H108</f>
        <v>0</v>
      </c>
      <c r="I105" s="36">
        <f>I106+I107+I108</f>
        <v>0</v>
      </c>
      <c r="J105" s="36">
        <f>J106+J107+J108</f>
        <v>19</v>
      </c>
      <c r="K105" s="36">
        <f>K106+K107+K108</f>
        <v>0</v>
      </c>
      <c r="L105" s="57">
        <f t="shared" si="8"/>
        <v>9.268292682926829</v>
      </c>
      <c r="M105" s="56">
        <f>M106+M107+M108+M109+M110</f>
        <v>15</v>
      </c>
      <c r="N105" s="58">
        <f t="shared" si="11"/>
        <v>78.94736842105263</v>
      </c>
      <c r="O105" s="59">
        <f>O106+O107+O108+O109+O110</f>
        <v>19</v>
      </c>
      <c r="P105" s="58">
        <f t="shared" si="9"/>
        <v>9.134615384615383</v>
      </c>
      <c r="Q105" s="56">
        <f>Q106+Q107+Q108+Q109+Q110</f>
        <v>17</v>
      </c>
      <c r="R105" s="58">
        <f t="shared" si="10"/>
        <v>8.173076923076923</v>
      </c>
    </row>
    <row r="106" spans="1:18" ht="15" customHeight="1">
      <c r="A106" s="1"/>
      <c r="B106" s="12" t="s">
        <v>116</v>
      </c>
      <c r="C106" s="13" t="s">
        <v>176</v>
      </c>
      <c r="D106" s="14">
        <v>77.28</v>
      </c>
      <c r="E106" s="15">
        <v>96</v>
      </c>
      <c r="F106" s="15">
        <v>103</v>
      </c>
      <c r="G106" s="16">
        <v>9</v>
      </c>
      <c r="H106" s="43">
        <v>0</v>
      </c>
      <c r="I106" s="43">
        <v>0</v>
      </c>
      <c r="J106" s="43">
        <v>4</v>
      </c>
      <c r="K106" s="43">
        <v>0</v>
      </c>
      <c r="L106" s="18">
        <f t="shared" si="8"/>
        <v>9.375</v>
      </c>
      <c r="M106" s="16">
        <v>9</v>
      </c>
      <c r="N106" s="19">
        <f t="shared" si="11"/>
        <v>100</v>
      </c>
      <c r="O106" s="20">
        <v>10</v>
      </c>
      <c r="P106" s="19">
        <f t="shared" si="9"/>
        <v>9.70873786407767</v>
      </c>
      <c r="Q106" s="16">
        <v>10</v>
      </c>
      <c r="R106" s="19">
        <f t="shared" si="10"/>
        <v>9.70873786407767</v>
      </c>
    </row>
    <row r="107" spans="1:18" ht="18.75" customHeight="1">
      <c r="A107" s="1"/>
      <c r="B107" s="12" t="s">
        <v>117</v>
      </c>
      <c r="C107" s="13" t="s">
        <v>215</v>
      </c>
      <c r="D107" s="14">
        <v>49.67</v>
      </c>
      <c r="E107" s="15">
        <v>50</v>
      </c>
      <c r="F107" s="15">
        <v>55</v>
      </c>
      <c r="G107" s="16">
        <v>5</v>
      </c>
      <c r="H107" s="17">
        <v>0</v>
      </c>
      <c r="I107" s="17">
        <v>0</v>
      </c>
      <c r="J107" s="17">
        <v>8</v>
      </c>
      <c r="K107" s="17">
        <v>0</v>
      </c>
      <c r="L107" s="18">
        <f t="shared" si="8"/>
        <v>10</v>
      </c>
      <c r="M107" s="21">
        <v>2</v>
      </c>
      <c r="N107" s="19">
        <f t="shared" si="11"/>
        <v>40</v>
      </c>
      <c r="O107" s="20">
        <v>5</v>
      </c>
      <c r="P107" s="19">
        <f t="shared" si="9"/>
        <v>9.090909090909092</v>
      </c>
      <c r="Q107" s="16">
        <v>3</v>
      </c>
      <c r="R107" s="19">
        <f t="shared" si="10"/>
        <v>5.454545454545454</v>
      </c>
    </row>
    <row r="108" spans="1:18" ht="17.25" customHeight="1">
      <c r="A108" s="1"/>
      <c r="B108" s="12" t="s">
        <v>118</v>
      </c>
      <c r="C108" s="13" t="s">
        <v>177</v>
      </c>
      <c r="D108" s="14">
        <v>93.54</v>
      </c>
      <c r="E108" s="15">
        <v>40</v>
      </c>
      <c r="F108" s="15">
        <v>43</v>
      </c>
      <c r="G108" s="16">
        <v>4</v>
      </c>
      <c r="H108" s="17">
        <v>0</v>
      </c>
      <c r="I108" s="17">
        <v>0</v>
      </c>
      <c r="J108" s="17">
        <v>7</v>
      </c>
      <c r="K108" s="17">
        <v>0</v>
      </c>
      <c r="L108" s="18">
        <f t="shared" si="8"/>
        <v>10</v>
      </c>
      <c r="M108" s="21">
        <v>4</v>
      </c>
      <c r="N108" s="19">
        <f t="shared" si="11"/>
        <v>100</v>
      </c>
      <c r="O108" s="20">
        <v>4</v>
      </c>
      <c r="P108" s="19">
        <f t="shared" si="9"/>
        <v>9.30232558139535</v>
      </c>
      <c r="Q108" s="16">
        <v>4</v>
      </c>
      <c r="R108" s="19">
        <f t="shared" si="10"/>
        <v>9.30232558139535</v>
      </c>
    </row>
    <row r="109" spans="1:18" ht="32.25" customHeight="1">
      <c r="A109" s="1"/>
      <c r="B109" s="12" t="s">
        <v>235</v>
      </c>
      <c r="C109" s="13" t="s">
        <v>269</v>
      </c>
      <c r="D109" s="14">
        <v>23.65</v>
      </c>
      <c r="E109" s="15">
        <v>2</v>
      </c>
      <c r="F109" s="15">
        <v>0</v>
      </c>
      <c r="G109" s="16">
        <v>0</v>
      </c>
      <c r="H109" s="17"/>
      <c r="I109" s="17"/>
      <c r="J109" s="17"/>
      <c r="K109" s="17"/>
      <c r="L109" s="18">
        <f t="shared" si="8"/>
        <v>0</v>
      </c>
      <c r="M109" s="16">
        <v>0</v>
      </c>
      <c r="N109" s="19">
        <v>0</v>
      </c>
      <c r="O109" s="20">
        <v>0</v>
      </c>
      <c r="P109" s="19">
        <v>0</v>
      </c>
      <c r="Q109" s="16">
        <v>0</v>
      </c>
      <c r="R109" s="19">
        <v>0</v>
      </c>
    </row>
    <row r="110" spans="1:18" ht="24.75" customHeight="1">
      <c r="A110" s="1"/>
      <c r="B110" s="12" t="s">
        <v>236</v>
      </c>
      <c r="C110" s="40" t="s">
        <v>270</v>
      </c>
      <c r="D110" s="14">
        <v>42.68</v>
      </c>
      <c r="E110" s="15">
        <v>17</v>
      </c>
      <c r="F110" s="15">
        <v>7</v>
      </c>
      <c r="G110" s="16">
        <v>1</v>
      </c>
      <c r="H110" s="17"/>
      <c r="I110" s="17"/>
      <c r="J110" s="17"/>
      <c r="K110" s="17"/>
      <c r="L110" s="18">
        <f t="shared" si="8"/>
        <v>5.88235294117647</v>
      </c>
      <c r="M110" s="21">
        <v>0</v>
      </c>
      <c r="N110" s="19">
        <f t="shared" si="11"/>
        <v>0</v>
      </c>
      <c r="O110" s="20">
        <v>0</v>
      </c>
      <c r="P110" s="19">
        <f t="shared" si="9"/>
        <v>0</v>
      </c>
      <c r="Q110" s="16">
        <v>0</v>
      </c>
      <c r="R110" s="19">
        <f t="shared" si="10"/>
        <v>0</v>
      </c>
    </row>
    <row r="111" spans="1:18" ht="16.5" customHeight="1">
      <c r="A111" s="1"/>
      <c r="B111" s="53" t="s">
        <v>119</v>
      </c>
      <c r="C111" s="54" t="s">
        <v>22</v>
      </c>
      <c r="D111" s="55"/>
      <c r="E111" s="56">
        <f>E112+E113+E114</f>
        <v>115</v>
      </c>
      <c r="F111" s="56">
        <f>F112+F113+F114</f>
        <v>156</v>
      </c>
      <c r="G111" s="56">
        <f>G112+G113+G114</f>
        <v>11</v>
      </c>
      <c r="H111" s="36">
        <f>H112+H113</f>
        <v>0</v>
      </c>
      <c r="I111" s="36">
        <f>I112+I113</f>
        <v>0</v>
      </c>
      <c r="J111" s="36">
        <f>J112+J113</f>
        <v>3</v>
      </c>
      <c r="K111" s="36">
        <f>K112+K113</f>
        <v>0</v>
      </c>
      <c r="L111" s="57">
        <f t="shared" si="8"/>
        <v>9.565217391304348</v>
      </c>
      <c r="M111" s="56">
        <f>M112+M113+M114</f>
        <v>10</v>
      </c>
      <c r="N111" s="58">
        <f t="shared" si="11"/>
        <v>90.9090909090909</v>
      </c>
      <c r="O111" s="59">
        <f>O112+O113+O114</f>
        <v>15</v>
      </c>
      <c r="P111" s="58">
        <f t="shared" si="9"/>
        <v>9.615384615384617</v>
      </c>
      <c r="Q111" s="56">
        <f>Q112+Q113+Q114</f>
        <v>15</v>
      </c>
      <c r="R111" s="58">
        <f t="shared" si="10"/>
        <v>9.615384615384617</v>
      </c>
    </row>
    <row r="112" spans="1:18" ht="18.75" customHeight="1">
      <c r="A112" s="1"/>
      <c r="B112" s="12" t="s">
        <v>120</v>
      </c>
      <c r="C112" s="13" t="s">
        <v>237</v>
      </c>
      <c r="D112" s="14">
        <v>103.2</v>
      </c>
      <c r="E112" s="15">
        <v>73</v>
      </c>
      <c r="F112" s="15">
        <v>72</v>
      </c>
      <c r="G112" s="16">
        <v>7</v>
      </c>
      <c r="H112" s="17"/>
      <c r="I112" s="17"/>
      <c r="J112" s="17"/>
      <c r="K112" s="17"/>
      <c r="L112" s="18">
        <f t="shared" si="8"/>
        <v>9.58904109589041</v>
      </c>
      <c r="M112" s="21">
        <v>7</v>
      </c>
      <c r="N112" s="19">
        <f t="shared" si="11"/>
        <v>100</v>
      </c>
      <c r="O112" s="20">
        <v>7</v>
      </c>
      <c r="P112" s="19">
        <f t="shared" si="9"/>
        <v>9.722222222222223</v>
      </c>
      <c r="Q112" s="16">
        <v>7</v>
      </c>
      <c r="R112" s="19">
        <f t="shared" si="10"/>
        <v>9.722222222222223</v>
      </c>
    </row>
    <row r="113" spans="1:18" ht="24" customHeight="1">
      <c r="A113" s="1"/>
      <c r="B113" s="12" t="s">
        <v>121</v>
      </c>
      <c r="C113" s="13" t="s">
        <v>300</v>
      </c>
      <c r="D113" s="14">
        <v>91.771</v>
      </c>
      <c r="E113" s="15">
        <v>22</v>
      </c>
      <c r="F113" s="15">
        <v>80</v>
      </c>
      <c r="G113" s="16">
        <v>2</v>
      </c>
      <c r="H113" s="17"/>
      <c r="I113" s="17"/>
      <c r="J113" s="17">
        <v>3</v>
      </c>
      <c r="K113" s="17"/>
      <c r="L113" s="18">
        <f t="shared" si="8"/>
        <v>9.090909090909092</v>
      </c>
      <c r="M113" s="21">
        <v>1</v>
      </c>
      <c r="N113" s="19">
        <f t="shared" si="11"/>
        <v>50</v>
      </c>
      <c r="O113" s="20">
        <v>8</v>
      </c>
      <c r="P113" s="19">
        <f t="shared" si="9"/>
        <v>10</v>
      </c>
      <c r="Q113" s="16">
        <v>8</v>
      </c>
      <c r="R113" s="19">
        <f t="shared" si="10"/>
        <v>10</v>
      </c>
    </row>
    <row r="114" spans="1:18" ht="29.25" customHeight="1">
      <c r="A114" s="1"/>
      <c r="B114" s="12" t="s">
        <v>253</v>
      </c>
      <c r="C114" s="13" t="s">
        <v>254</v>
      </c>
      <c r="D114" s="14">
        <v>34.25</v>
      </c>
      <c r="E114" s="15">
        <v>20</v>
      </c>
      <c r="F114" s="15">
        <v>4</v>
      </c>
      <c r="G114" s="16">
        <v>2</v>
      </c>
      <c r="H114" s="17"/>
      <c r="I114" s="17"/>
      <c r="J114" s="17"/>
      <c r="K114" s="17"/>
      <c r="L114" s="18">
        <f t="shared" si="8"/>
        <v>10</v>
      </c>
      <c r="M114" s="21">
        <v>2</v>
      </c>
      <c r="N114" s="19">
        <f t="shared" si="11"/>
        <v>100</v>
      </c>
      <c r="O114" s="20">
        <v>0</v>
      </c>
      <c r="P114" s="19">
        <f t="shared" si="9"/>
        <v>0</v>
      </c>
      <c r="Q114" s="16">
        <v>0</v>
      </c>
      <c r="R114" s="19">
        <f t="shared" si="10"/>
        <v>0</v>
      </c>
    </row>
    <row r="115" spans="1:18" ht="29.25" customHeight="1">
      <c r="A115" s="1"/>
      <c r="B115" s="53" t="s">
        <v>311</v>
      </c>
      <c r="C115" s="54" t="s">
        <v>315</v>
      </c>
      <c r="D115" s="55"/>
      <c r="E115" s="56">
        <f>E116+E117+E118</f>
        <v>9</v>
      </c>
      <c r="F115" s="56">
        <f>F116+F117+F118</f>
        <v>26</v>
      </c>
      <c r="G115" s="56">
        <f>G116+G117+G118</f>
        <v>0</v>
      </c>
      <c r="H115" s="36"/>
      <c r="I115" s="36"/>
      <c r="J115" s="36"/>
      <c r="K115" s="36"/>
      <c r="L115" s="57"/>
      <c r="M115" s="56">
        <f>M116+M117+M118</f>
        <v>0</v>
      </c>
      <c r="N115" s="58"/>
      <c r="O115" s="56">
        <f>O116+O117+O118</f>
        <v>2</v>
      </c>
      <c r="P115" s="58">
        <f>O115/F115*100</f>
        <v>7.6923076923076925</v>
      </c>
      <c r="Q115" s="56">
        <f>Q116+Q117+Q118</f>
        <v>0</v>
      </c>
      <c r="R115" s="58">
        <f>Q115/F115*100</f>
        <v>0</v>
      </c>
    </row>
    <row r="116" spans="1:18" ht="14.25">
      <c r="A116" s="1"/>
      <c r="B116" s="12" t="s">
        <v>122</v>
      </c>
      <c r="C116" s="13" t="s">
        <v>312</v>
      </c>
      <c r="D116" s="14">
        <v>154.282</v>
      </c>
      <c r="E116" s="15">
        <v>1</v>
      </c>
      <c r="F116" s="15">
        <v>6</v>
      </c>
      <c r="G116" s="16">
        <v>0</v>
      </c>
      <c r="H116" s="17"/>
      <c r="I116" s="17"/>
      <c r="J116" s="17"/>
      <c r="K116" s="17"/>
      <c r="L116" s="18">
        <v>0</v>
      </c>
      <c r="M116" s="21">
        <v>0</v>
      </c>
      <c r="N116" s="19">
        <v>0</v>
      </c>
      <c r="O116" s="20">
        <v>0</v>
      </c>
      <c r="P116" s="19">
        <f>O116/F116*100</f>
        <v>0</v>
      </c>
      <c r="Q116" s="16">
        <v>0</v>
      </c>
      <c r="R116" s="19">
        <f>Q116/F116*100</f>
        <v>0</v>
      </c>
    </row>
    <row r="117" spans="1:18" ht="13.5" customHeight="1">
      <c r="A117" s="1"/>
      <c r="B117" s="12" t="s">
        <v>123</v>
      </c>
      <c r="C117" s="13" t="s">
        <v>313</v>
      </c>
      <c r="D117" s="14">
        <v>121.499</v>
      </c>
      <c r="E117" s="15">
        <v>8</v>
      </c>
      <c r="F117" s="15">
        <v>20</v>
      </c>
      <c r="G117" s="16">
        <v>0</v>
      </c>
      <c r="H117" s="17"/>
      <c r="I117" s="17"/>
      <c r="J117" s="17"/>
      <c r="K117" s="17"/>
      <c r="L117" s="18" t="s">
        <v>330</v>
      </c>
      <c r="M117" s="21">
        <v>0</v>
      </c>
      <c r="N117" s="19">
        <v>0</v>
      </c>
      <c r="O117" s="20">
        <v>2</v>
      </c>
      <c r="P117" s="19">
        <f>O117/F117*100</f>
        <v>10</v>
      </c>
      <c r="Q117" s="16">
        <v>0</v>
      </c>
      <c r="R117" s="19">
        <f>Q117/F117*100</f>
        <v>0</v>
      </c>
    </row>
    <row r="118" spans="1:18" ht="22.5">
      <c r="A118" s="1"/>
      <c r="B118" s="12" t="s">
        <v>124</v>
      </c>
      <c r="C118" s="13" t="s">
        <v>314</v>
      </c>
      <c r="D118" s="14">
        <v>62.476</v>
      </c>
      <c r="E118" s="15">
        <v>0</v>
      </c>
      <c r="F118" s="15">
        <v>0</v>
      </c>
      <c r="G118" s="16">
        <v>0</v>
      </c>
      <c r="H118" s="17"/>
      <c r="I118" s="17"/>
      <c r="J118" s="17"/>
      <c r="K118" s="17"/>
      <c r="L118" s="18">
        <v>0</v>
      </c>
      <c r="M118" s="21">
        <v>0</v>
      </c>
      <c r="N118" s="19">
        <v>0</v>
      </c>
      <c r="O118" s="20">
        <v>0</v>
      </c>
      <c r="P118" s="19">
        <v>0</v>
      </c>
      <c r="Q118" s="16">
        <v>0</v>
      </c>
      <c r="R118" s="19">
        <v>0</v>
      </c>
    </row>
    <row r="119" spans="1:18" ht="14.25">
      <c r="A119" s="1"/>
      <c r="B119" s="53" t="s">
        <v>42</v>
      </c>
      <c r="C119" s="54" t="s">
        <v>23</v>
      </c>
      <c r="D119" s="55"/>
      <c r="E119" s="56">
        <f>E120+E121+E122+E123+E124+E125</f>
        <v>199</v>
      </c>
      <c r="F119" s="56">
        <f>F120+F121+F122+F123+F124+F125</f>
        <v>199</v>
      </c>
      <c r="G119" s="56">
        <f>G120+G121+G122+G123+G124+G125</f>
        <v>12</v>
      </c>
      <c r="H119" s="36">
        <f>H120+H121+H122+H123</f>
        <v>0</v>
      </c>
      <c r="I119" s="36">
        <f>I120+I121+I122+I123</f>
        <v>0</v>
      </c>
      <c r="J119" s="36">
        <f>J120+J121+J122+J123</f>
        <v>5</v>
      </c>
      <c r="K119" s="36">
        <f>K120+K121+K122+K123</f>
        <v>0</v>
      </c>
      <c r="L119" s="57">
        <f t="shared" si="8"/>
        <v>6.030150753768844</v>
      </c>
      <c r="M119" s="56">
        <f>M120+M121+M122+M123+M124+M125</f>
        <v>12</v>
      </c>
      <c r="N119" s="58">
        <f t="shared" si="11"/>
        <v>100</v>
      </c>
      <c r="O119" s="59">
        <f>O120+O121+O122+O123+O124+O125</f>
        <v>17</v>
      </c>
      <c r="P119" s="58">
        <f t="shared" si="9"/>
        <v>8.542713567839195</v>
      </c>
      <c r="Q119" s="56">
        <f>Q120+Q121+Q122+Q123+Q124+Q125</f>
        <v>12</v>
      </c>
      <c r="R119" s="58">
        <f t="shared" si="10"/>
        <v>6.030150753768844</v>
      </c>
    </row>
    <row r="120" spans="1:18" ht="15" customHeight="1">
      <c r="A120" s="1"/>
      <c r="B120" s="12" t="s">
        <v>125</v>
      </c>
      <c r="C120" s="13" t="s">
        <v>178</v>
      </c>
      <c r="D120" s="14">
        <v>96.82</v>
      </c>
      <c r="E120" s="15">
        <v>76</v>
      </c>
      <c r="F120" s="15">
        <v>80</v>
      </c>
      <c r="G120" s="16">
        <v>5</v>
      </c>
      <c r="H120" s="17">
        <v>0</v>
      </c>
      <c r="I120" s="17">
        <v>0</v>
      </c>
      <c r="J120" s="17">
        <v>5</v>
      </c>
      <c r="K120" s="17">
        <v>0</v>
      </c>
      <c r="L120" s="18">
        <f t="shared" si="8"/>
        <v>6.578947368421052</v>
      </c>
      <c r="M120" s="16">
        <v>5</v>
      </c>
      <c r="N120" s="19">
        <f t="shared" si="11"/>
        <v>100</v>
      </c>
      <c r="O120" s="20">
        <v>8</v>
      </c>
      <c r="P120" s="19">
        <f t="shared" si="9"/>
        <v>10</v>
      </c>
      <c r="Q120" s="16">
        <v>5</v>
      </c>
      <c r="R120" s="19">
        <f t="shared" si="10"/>
        <v>6.25</v>
      </c>
    </row>
    <row r="121" spans="1:18" ht="16.5" customHeight="1">
      <c r="A121" s="1"/>
      <c r="B121" s="12" t="s">
        <v>126</v>
      </c>
      <c r="C121" s="13" t="s">
        <v>216</v>
      </c>
      <c r="D121" s="14">
        <v>63.01</v>
      </c>
      <c r="E121" s="15">
        <v>20</v>
      </c>
      <c r="F121" s="15">
        <v>18</v>
      </c>
      <c r="G121" s="16">
        <v>0</v>
      </c>
      <c r="H121" s="17"/>
      <c r="I121" s="17"/>
      <c r="J121" s="17"/>
      <c r="K121" s="17"/>
      <c r="L121" s="18">
        <f t="shared" si="8"/>
        <v>0</v>
      </c>
      <c r="M121" s="16">
        <v>0</v>
      </c>
      <c r="N121" s="19">
        <v>0</v>
      </c>
      <c r="O121" s="20">
        <v>1</v>
      </c>
      <c r="P121" s="19">
        <f t="shared" si="9"/>
        <v>5.555555555555555</v>
      </c>
      <c r="Q121" s="16">
        <v>0</v>
      </c>
      <c r="R121" s="19">
        <f t="shared" si="10"/>
        <v>0</v>
      </c>
    </row>
    <row r="122" spans="1:18" ht="15" customHeight="1">
      <c r="A122" s="1"/>
      <c r="B122" s="12" t="s">
        <v>316</v>
      </c>
      <c r="C122" s="13" t="s">
        <v>217</v>
      </c>
      <c r="D122" s="14">
        <v>111.033</v>
      </c>
      <c r="E122" s="15">
        <v>78</v>
      </c>
      <c r="F122" s="15">
        <v>79</v>
      </c>
      <c r="G122" s="16">
        <v>7</v>
      </c>
      <c r="H122" s="17"/>
      <c r="I122" s="17"/>
      <c r="J122" s="17"/>
      <c r="K122" s="17"/>
      <c r="L122" s="18">
        <f t="shared" si="8"/>
        <v>8.974358974358974</v>
      </c>
      <c r="M122" s="16">
        <v>7</v>
      </c>
      <c r="N122" s="19">
        <f t="shared" si="11"/>
        <v>100</v>
      </c>
      <c r="O122" s="20">
        <v>7</v>
      </c>
      <c r="P122" s="19">
        <f t="shared" si="9"/>
        <v>8.860759493670885</v>
      </c>
      <c r="Q122" s="16">
        <v>7</v>
      </c>
      <c r="R122" s="19">
        <f t="shared" si="10"/>
        <v>8.860759493670885</v>
      </c>
    </row>
    <row r="123" spans="1:18" ht="15" customHeight="1">
      <c r="A123" s="1"/>
      <c r="B123" s="12" t="s">
        <v>317</v>
      </c>
      <c r="C123" s="13" t="s">
        <v>37</v>
      </c>
      <c r="D123" s="14">
        <v>11.87183</v>
      </c>
      <c r="E123" s="15">
        <v>13</v>
      </c>
      <c r="F123" s="15">
        <v>10</v>
      </c>
      <c r="G123" s="16">
        <v>0</v>
      </c>
      <c r="H123" s="17"/>
      <c r="I123" s="17"/>
      <c r="J123" s="17"/>
      <c r="K123" s="17"/>
      <c r="L123" s="18">
        <f t="shared" si="8"/>
        <v>0</v>
      </c>
      <c r="M123" s="16">
        <v>0</v>
      </c>
      <c r="N123" s="19">
        <v>0</v>
      </c>
      <c r="O123" s="20">
        <v>1</v>
      </c>
      <c r="P123" s="19">
        <f t="shared" si="9"/>
        <v>10</v>
      </c>
      <c r="Q123" s="16">
        <v>0</v>
      </c>
      <c r="R123" s="19">
        <f t="shared" si="10"/>
        <v>0</v>
      </c>
    </row>
    <row r="124" spans="1:18" ht="24.75" customHeight="1">
      <c r="A124" s="1"/>
      <c r="B124" s="12" t="s">
        <v>318</v>
      </c>
      <c r="C124" s="13" t="s">
        <v>255</v>
      </c>
      <c r="D124" s="14">
        <v>37.35</v>
      </c>
      <c r="E124" s="15">
        <v>8</v>
      </c>
      <c r="F124" s="15">
        <v>8</v>
      </c>
      <c r="G124" s="16">
        <v>0</v>
      </c>
      <c r="H124" s="17"/>
      <c r="I124" s="17"/>
      <c r="J124" s="17"/>
      <c r="K124" s="17"/>
      <c r="L124" s="18">
        <f t="shared" si="8"/>
        <v>0</v>
      </c>
      <c r="M124" s="21">
        <v>0</v>
      </c>
      <c r="N124" s="19">
        <v>0</v>
      </c>
      <c r="O124" s="20">
        <v>0</v>
      </c>
      <c r="P124" s="19">
        <f t="shared" si="9"/>
        <v>0</v>
      </c>
      <c r="Q124" s="16">
        <v>0</v>
      </c>
      <c r="R124" s="19">
        <f t="shared" si="10"/>
        <v>0</v>
      </c>
    </row>
    <row r="125" spans="1:18" ht="26.25" customHeight="1">
      <c r="A125" s="1"/>
      <c r="B125" s="12" t="s">
        <v>319</v>
      </c>
      <c r="C125" s="13" t="s">
        <v>256</v>
      </c>
      <c r="D125" s="14">
        <v>17.12</v>
      </c>
      <c r="E125" s="15">
        <v>4</v>
      </c>
      <c r="F125" s="15">
        <v>4</v>
      </c>
      <c r="G125" s="16">
        <v>0</v>
      </c>
      <c r="H125" s="17"/>
      <c r="I125" s="17"/>
      <c r="J125" s="17"/>
      <c r="K125" s="17"/>
      <c r="L125" s="18">
        <v>0</v>
      </c>
      <c r="M125" s="16">
        <v>0</v>
      </c>
      <c r="N125" s="19">
        <v>0</v>
      </c>
      <c r="O125" s="20">
        <v>0</v>
      </c>
      <c r="P125" s="19">
        <v>0</v>
      </c>
      <c r="Q125" s="16">
        <v>0</v>
      </c>
      <c r="R125" s="19">
        <v>0</v>
      </c>
    </row>
    <row r="126" spans="1:18" ht="14.25">
      <c r="A126" s="1"/>
      <c r="B126" s="53" t="s">
        <v>127</v>
      </c>
      <c r="C126" s="54" t="s">
        <v>24</v>
      </c>
      <c r="D126" s="55"/>
      <c r="E126" s="56">
        <f aca="true" t="shared" si="14" ref="E126:K126">E127+E128</f>
        <v>43</v>
      </c>
      <c r="F126" s="56">
        <f t="shared" si="14"/>
        <v>54</v>
      </c>
      <c r="G126" s="56">
        <f>G127+G128</f>
        <v>4</v>
      </c>
      <c r="H126" s="36">
        <f t="shared" si="14"/>
        <v>0</v>
      </c>
      <c r="I126" s="36">
        <f t="shared" si="14"/>
        <v>0</v>
      </c>
      <c r="J126" s="36">
        <f t="shared" si="14"/>
        <v>1</v>
      </c>
      <c r="K126" s="36">
        <f t="shared" si="14"/>
        <v>0</v>
      </c>
      <c r="L126" s="57">
        <f t="shared" si="8"/>
        <v>9.30232558139535</v>
      </c>
      <c r="M126" s="56">
        <f>M127+M128</f>
        <v>3</v>
      </c>
      <c r="N126" s="58">
        <f t="shared" si="11"/>
        <v>75</v>
      </c>
      <c r="O126" s="59">
        <f>O127+O128</f>
        <v>4</v>
      </c>
      <c r="P126" s="58">
        <f t="shared" si="9"/>
        <v>7.4074074074074066</v>
      </c>
      <c r="Q126" s="56">
        <f>Q127+Q128</f>
        <v>4</v>
      </c>
      <c r="R126" s="58">
        <f t="shared" si="10"/>
        <v>7.4074074074074066</v>
      </c>
    </row>
    <row r="127" spans="1:18" ht="24" customHeight="1">
      <c r="A127" s="1"/>
      <c r="B127" s="12" t="s">
        <v>128</v>
      </c>
      <c r="C127" s="13" t="s">
        <v>301</v>
      </c>
      <c r="D127" s="14">
        <v>267.401</v>
      </c>
      <c r="E127" s="15">
        <v>20</v>
      </c>
      <c r="F127" s="15">
        <v>26</v>
      </c>
      <c r="G127" s="16">
        <v>2</v>
      </c>
      <c r="H127" s="17"/>
      <c r="I127" s="17"/>
      <c r="J127" s="17"/>
      <c r="K127" s="17"/>
      <c r="L127" s="18">
        <f t="shared" si="8"/>
        <v>10</v>
      </c>
      <c r="M127" s="21">
        <v>2</v>
      </c>
      <c r="N127" s="19">
        <v>0</v>
      </c>
      <c r="O127" s="20">
        <v>2</v>
      </c>
      <c r="P127" s="19">
        <f t="shared" si="9"/>
        <v>7.6923076923076925</v>
      </c>
      <c r="Q127" s="16">
        <v>2</v>
      </c>
      <c r="R127" s="19">
        <f t="shared" si="10"/>
        <v>7.6923076923076925</v>
      </c>
    </row>
    <row r="128" spans="1:18" ht="26.25" customHeight="1">
      <c r="A128" s="1"/>
      <c r="B128" s="12" t="s">
        <v>129</v>
      </c>
      <c r="C128" s="13" t="s">
        <v>257</v>
      </c>
      <c r="D128" s="14">
        <v>367.2</v>
      </c>
      <c r="E128" s="15">
        <v>23</v>
      </c>
      <c r="F128" s="15">
        <v>28</v>
      </c>
      <c r="G128" s="16">
        <v>2</v>
      </c>
      <c r="H128" s="17"/>
      <c r="I128" s="17"/>
      <c r="J128" s="17">
        <v>1</v>
      </c>
      <c r="K128" s="17"/>
      <c r="L128" s="18">
        <f t="shared" si="8"/>
        <v>8.695652173913043</v>
      </c>
      <c r="M128" s="21">
        <v>1</v>
      </c>
      <c r="N128" s="19">
        <f t="shared" si="11"/>
        <v>50</v>
      </c>
      <c r="O128" s="20">
        <v>2</v>
      </c>
      <c r="P128" s="19">
        <f t="shared" si="9"/>
        <v>7.142857142857142</v>
      </c>
      <c r="Q128" s="16">
        <v>2</v>
      </c>
      <c r="R128" s="19">
        <f t="shared" si="10"/>
        <v>7.142857142857142</v>
      </c>
    </row>
    <row r="129" spans="1:18" ht="14.25">
      <c r="A129" s="1"/>
      <c r="B129" s="53" t="s">
        <v>130</v>
      </c>
      <c r="C129" s="54" t="s">
        <v>25</v>
      </c>
      <c r="D129" s="55"/>
      <c r="E129" s="56">
        <f>E130+E131+E132+E133</f>
        <v>174</v>
      </c>
      <c r="F129" s="56">
        <f>F130+F131+F132+F133</f>
        <v>185</v>
      </c>
      <c r="G129" s="56">
        <f>G130+G131+G132+G133</f>
        <v>12</v>
      </c>
      <c r="H129" s="36">
        <f>H130+H131+H132</f>
        <v>0</v>
      </c>
      <c r="I129" s="36">
        <f>I130+I131+I132</f>
        <v>0</v>
      </c>
      <c r="J129" s="36">
        <f>J130+J131+J132</f>
        <v>0</v>
      </c>
      <c r="K129" s="36">
        <f>K130+K131+K132</f>
        <v>0</v>
      </c>
      <c r="L129" s="57">
        <f t="shared" si="8"/>
        <v>6.896551724137931</v>
      </c>
      <c r="M129" s="56">
        <f>M130+M131+M132+M133</f>
        <v>12</v>
      </c>
      <c r="N129" s="58">
        <f t="shared" si="11"/>
        <v>100</v>
      </c>
      <c r="O129" s="59">
        <f>O130+O131+O132+O133</f>
        <v>17</v>
      </c>
      <c r="P129" s="58">
        <f t="shared" si="9"/>
        <v>9.18918918918919</v>
      </c>
      <c r="Q129" s="56">
        <f>Q130+Q131+Q132+Q133</f>
        <v>14</v>
      </c>
      <c r="R129" s="58">
        <f t="shared" si="10"/>
        <v>7.567567567567568</v>
      </c>
    </row>
    <row r="130" spans="1:18" ht="14.25" customHeight="1">
      <c r="A130" s="1"/>
      <c r="B130" s="12" t="s">
        <v>131</v>
      </c>
      <c r="C130" s="13" t="s">
        <v>218</v>
      </c>
      <c r="D130" s="14">
        <v>83.74</v>
      </c>
      <c r="E130" s="15">
        <v>61</v>
      </c>
      <c r="F130" s="15">
        <v>60</v>
      </c>
      <c r="G130" s="16">
        <v>6</v>
      </c>
      <c r="H130" s="17"/>
      <c r="I130" s="17"/>
      <c r="J130" s="17"/>
      <c r="K130" s="17"/>
      <c r="L130" s="18">
        <f t="shared" si="8"/>
        <v>9.836065573770492</v>
      </c>
      <c r="M130" s="16">
        <v>6</v>
      </c>
      <c r="N130" s="19">
        <f t="shared" si="11"/>
        <v>100</v>
      </c>
      <c r="O130" s="20">
        <v>6</v>
      </c>
      <c r="P130" s="19">
        <f t="shared" si="9"/>
        <v>10</v>
      </c>
      <c r="Q130" s="16">
        <v>6</v>
      </c>
      <c r="R130" s="19">
        <f t="shared" si="10"/>
        <v>10</v>
      </c>
    </row>
    <row r="131" spans="1:18" ht="17.25" customHeight="1">
      <c r="A131" s="1"/>
      <c r="B131" s="12" t="s">
        <v>132</v>
      </c>
      <c r="C131" s="13" t="s">
        <v>219</v>
      </c>
      <c r="D131" s="14">
        <v>17.41</v>
      </c>
      <c r="E131" s="15">
        <v>14</v>
      </c>
      <c r="F131" s="15">
        <v>23</v>
      </c>
      <c r="G131" s="16">
        <v>0</v>
      </c>
      <c r="H131" s="17"/>
      <c r="I131" s="17"/>
      <c r="J131" s="17"/>
      <c r="K131" s="17"/>
      <c r="L131" s="18">
        <f t="shared" si="8"/>
        <v>0</v>
      </c>
      <c r="M131" s="16">
        <v>0</v>
      </c>
      <c r="N131" s="19">
        <v>0</v>
      </c>
      <c r="O131" s="20">
        <v>2</v>
      </c>
      <c r="P131" s="19">
        <f t="shared" si="9"/>
        <v>8.695652173913043</v>
      </c>
      <c r="Q131" s="16">
        <v>2</v>
      </c>
      <c r="R131" s="19">
        <f t="shared" si="10"/>
        <v>8.695652173913043</v>
      </c>
    </row>
    <row r="132" spans="1:18" ht="18.75" customHeight="1">
      <c r="A132" s="1"/>
      <c r="B132" s="12" t="s">
        <v>133</v>
      </c>
      <c r="C132" s="13" t="s">
        <v>220</v>
      </c>
      <c r="D132" s="14">
        <v>70.95</v>
      </c>
      <c r="E132" s="15">
        <v>90</v>
      </c>
      <c r="F132" s="15">
        <v>93</v>
      </c>
      <c r="G132" s="16">
        <v>6</v>
      </c>
      <c r="H132" s="17"/>
      <c r="I132" s="17"/>
      <c r="J132" s="17"/>
      <c r="K132" s="17"/>
      <c r="L132" s="18">
        <f t="shared" si="8"/>
        <v>6.666666666666667</v>
      </c>
      <c r="M132" s="16">
        <v>6</v>
      </c>
      <c r="N132" s="19">
        <f>M132/G132*100</f>
        <v>100</v>
      </c>
      <c r="O132" s="20">
        <v>9</v>
      </c>
      <c r="P132" s="19">
        <f t="shared" si="9"/>
        <v>9.67741935483871</v>
      </c>
      <c r="Q132" s="16">
        <v>6</v>
      </c>
      <c r="R132" s="19">
        <f t="shared" si="10"/>
        <v>6.451612903225806</v>
      </c>
    </row>
    <row r="133" spans="1:18" ht="32.25" customHeight="1">
      <c r="A133" s="1"/>
      <c r="B133" s="12" t="s">
        <v>134</v>
      </c>
      <c r="C133" s="13" t="s">
        <v>271</v>
      </c>
      <c r="D133" s="14">
        <v>14.02</v>
      </c>
      <c r="E133" s="15">
        <v>9</v>
      </c>
      <c r="F133" s="15">
        <v>9</v>
      </c>
      <c r="G133" s="16">
        <v>0</v>
      </c>
      <c r="H133" s="17"/>
      <c r="I133" s="17"/>
      <c r="J133" s="17"/>
      <c r="K133" s="17"/>
      <c r="L133" s="18">
        <f t="shared" si="8"/>
        <v>0</v>
      </c>
      <c r="M133" s="16">
        <v>0</v>
      </c>
      <c r="N133" s="19">
        <v>0</v>
      </c>
      <c r="O133" s="20">
        <v>0</v>
      </c>
      <c r="P133" s="19">
        <f t="shared" si="9"/>
        <v>0</v>
      </c>
      <c r="Q133" s="16">
        <v>0</v>
      </c>
      <c r="R133" s="19">
        <f t="shared" si="10"/>
        <v>0</v>
      </c>
    </row>
    <row r="134" spans="1:18" ht="14.25">
      <c r="A134" s="1"/>
      <c r="B134" s="53" t="s">
        <v>135</v>
      </c>
      <c r="C134" s="54" t="s">
        <v>26</v>
      </c>
      <c r="D134" s="55"/>
      <c r="E134" s="62">
        <f>E135+E136+E137+E138+E139+E140</f>
        <v>284</v>
      </c>
      <c r="F134" s="62">
        <f>F135+F136+F137+F138+F139+F140</f>
        <v>297</v>
      </c>
      <c r="G134" s="62">
        <f>G135+G136+G137+G138+G139+G140</f>
        <v>18</v>
      </c>
      <c r="H134" s="36">
        <f>H135+H138+H139+H140</f>
        <v>0</v>
      </c>
      <c r="I134" s="36">
        <f>I135+I138+I139+I140</f>
        <v>0</v>
      </c>
      <c r="J134" s="36">
        <f>J135+J138+J139+J140</f>
        <v>2</v>
      </c>
      <c r="K134" s="36">
        <f>K135+K138+K139+K140</f>
        <v>0</v>
      </c>
      <c r="L134" s="57">
        <f t="shared" si="8"/>
        <v>6.338028169014084</v>
      </c>
      <c r="M134" s="62">
        <f>M135+M136+M137+M138+M139+M140</f>
        <v>11</v>
      </c>
      <c r="N134" s="58">
        <f t="shared" si="11"/>
        <v>61.111111111111114</v>
      </c>
      <c r="O134" s="63">
        <f>O135+O136+O137+O138+O139+O140</f>
        <v>28</v>
      </c>
      <c r="P134" s="58">
        <f t="shared" si="9"/>
        <v>9.427609427609427</v>
      </c>
      <c r="Q134" s="62">
        <f>Q135+Q136+Q137+Q138+Q139+Q140</f>
        <v>17</v>
      </c>
      <c r="R134" s="58">
        <f t="shared" si="10"/>
        <v>5.723905723905724</v>
      </c>
    </row>
    <row r="135" spans="1:18" ht="19.5" customHeight="1">
      <c r="A135" s="1"/>
      <c r="B135" s="12" t="s">
        <v>136</v>
      </c>
      <c r="C135" s="13" t="s">
        <v>221</v>
      </c>
      <c r="D135" s="14">
        <v>94.8</v>
      </c>
      <c r="E135" s="15">
        <v>73</v>
      </c>
      <c r="F135" s="15">
        <v>86</v>
      </c>
      <c r="G135" s="16">
        <v>7</v>
      </c>
      <c r="H135" s="17"/>
      <c r="I135" s="17"/>
      <c r="J135" s="17"/>
      <c r="K135" s="17"/>
      <c r="L135" s="18">
        <f t="shared" si="8"/>
        <v>9.58904109589041</v>
      </c>
      <c r="M135" s="21">
        <v>7</v>
      </c>
      <c r="N135" s="19">
        <f t="shared" si="11"/>
        <v>100</v>
      </c>
      <c r="O135" s="20">
        <v>8</v>
      </c>
      <c r="P135" s="19">
        <f t="shared" si="9"/>
        <v>9.30232558139535</v>
      </c>
      <c r="Q135" s="16">
        <v>7</v>
      </c>
      <c r="R135" s="19">
        <f t="shared" si="10"/>
        <v>8.13953488372093</v>
      </c>
    </row>
    <row r="136" spans="1:18" ht="31.5" customHeight="1">
      <c r="A136" s="1"/>
      <c r="B136" s="12" t="s">
        <v>137</v>
      </c>
      <c r="C136" s="13" t="s">
        <v>302</v>
      </c>
      <c r="D136" s="14">
        <v>86.094</v>
      </c>
      <c r="E136" s="15">
        <v>45</v>
      </c>
      <c r="F136" s="15">
        <v>48</v>
      </c>
      <c r="G136" s="16">
        <v>4</v>
      </c>
      <c r="H136" s="17"/>
      <c r="I136" s="17"/>
      <c r="J136" s="17"/>
      <c r="K136" s="17"/>
      <c r="L136" s="18">
        <f t="shared" si="8"/>
        <v>8.88888888888889</v>
      </c>
      <c r="M136" s="21">
        <v>4</v>
      </c>
      <c r="N136" s="19">
        <f t="shared" si="11"/>
        <v>100</v>
      </c>
      <c r="O136" s="20">
        <v>4</v>
      </c>
      <c r="P136" s="19">
        <f t="shared" si="9"/>
        <v>8.333333333333332</v>
      </c>
      <c r="Q136" s="16">
        <v>4</v>
      </c>
      <c r="R136" s="19">
        <f t="shared" si="10"/>
        <v>8.333333333333332</v>
      </c>
    </row>
    <row r="137" spans="1:18" ht="31.5" customHeight="1">
      <c r="A137" s="1"/>
      <c r="B137" s="12" t="s">
        <v>138</v>
      </c>
      <c r="C137" s="13" t="s">
        <v>303</v>
      </c>
      <c r="D137" s="14">
        <v>87.352</v>
      </c>
      <c r="E137" s="15">
        <v>36</v>
      </c>
      <c r="F137" s="15">
        <v>40</v>
      </c>
      <c r="G137" s="16">
        <v>3</v>
      </c>
      <c r="H137" s="17"/>
      <c r="I137" s="17"/>
      <c r="J137" s="17"/>
      <c r="K137" s="17"/>
      <c r="L137" s="18">
        <f t="shared" si="8"/>
        <v>8.333333333333332</v>
      </c>
      <c r="M137" s="21">
        <v>0</v>
      </c>
      <c r="N137" s="19">
        <f t="shared" si="11"/>
        <v>0</v>
      </c>
      <c r="O137" s="20">
        <v>4</v>
      </c>
      <c r="P137" s="19">
        <f t="shared" si="9"/>
        <v>10</v>
      </c>
      <c r="Q137" s="16">
        <v>4</v>
      </c>
      <c r="R137" s="19">
        <f t="shared" si="10"/>
        <v>10</v>
      </c>
    </row>
    <row r="138" spans="1:18" ht="30" customHeight="1">
      <c r="A138" s="1"/>
      <c r="B138" s="12" t="s">
        <v>156</v>
      </c>
      <c r="C138" s="13" t="s">
        <v>258</v>
      </c>
      <c r="D138" s="14">
        <v>36.96</v>
      </c>
      <c r="E138" s="15">
        <v>16</v>
      </c>
      <c r="F138" s="15">
        <v>20</v>
      </c>
      <c r="G138" s="16">
        <v>1</v>
      </c>
      <c r="H138" s="17"/>
      <c r="I138" s="17"/>
      <c r="J138" s="17"/>
      <c r="K138" s="17"/>
      <c r="L138" s="18">
        <f t="shared" si="8"/>
        <v>6.25</v>
      </c>
      <c r="M138" s="21">
        <v>0</v>
      </c>
      <c r="N138" s="19">
        <f t="shared" si="11"/>
        <v>0</v>
      </c>
      <c r="O138" s="20">
        <v>2</v>
      </c>
      <c r="P138" s="19">
        <f t="shared" si="9"/>
        <v>10</v>
      </c>
      <c r="Q138" s="16">
        <v>2</v>
      </c>
      <c r="R138" s="19">
        <f t="shared" si="10"/>
        <v>10</v>
      </c>
    </row>
    <row r="139" spans="1:18" ht="21" customHeight="1">
      <c r="A139" s="1"/>
      <c r="B139" s="12" t="s">
        <v>320</v>
      </c>
      <c r="C139" s="13" t="s">
        <v>222</v>
      </c>
      <c r="D139" s="14">
        <v>58.932</v>
      </c>
      <c r="E139" s="15">
        <v>36</v>
      </c>
      <c r="F139" s="15">
        <v>40</v>
      </c>
      <c r="G139" s="16">
        <v>3</v>
      </c>
      <c r="H139" s="17">
        <v>0</v>
      </c>
      <c r="I139" s="17">
        <v>0</v>
      </c>
      <c r="J139" s="17">
        <v>2</v>
      </c>
      <c r="K139" s="17">
        <v>0</v>
      </c>
      <c r="L139" s="18">
        <f t="shared" si="8"/>
        <v>8.333333333333332</v>
      </c>
      <c r="M139" s="16">
        <v>0</v>
      </c>
      <c r="N139" s="19">
        <v>0</v>
      </c>
      <c r="O139" s="20">
        <v>4</v>
      </c>
      <c r="P139" s="19">
        <f t="shared" si="9"/>
        <v>10</v>
      </c>
      <c r="Q139" s="16">
        <v>0</v>
      </c>
      <c r="R139" s="19">
        <f t="shared" si="10"/>
        <v>0</v>
      </c>
    </row>
    <row r="140" spans="1:18" ht="17.25" customHeight="1">
      <c r="A140" s="1"/>
      <c r="B140" s="12" t="s">
        <v>321</v>
      </c>
      <c r="C140" s="13" t="s">
        <v>27</v>
      </c>
      <c r="D140" s="14">
        <v>40.74929</v>
      </c>
      <c r="E140" s="15">
        <v>78</v>
      </c>
      <c r="F140" s="15">
        <v>63</v>
      </c>
      <c r="G140" s="16">
        <v>0</v>
      </c>
      <c r="H140" s="17"/>
      <c r="I140" s="17"/>
      <c r="J140" s="17"/>
      <c r="K140" s="17"/>
      <c r="L140" s="18">
        <f t="shared" si="8"/>
        <v>0</v>
      </c>
      <c r="M140" s="16">
        <v>0</v>
      </c>
      <c r="N140" s="19">
        <v>0</v>
      </c>
      <c r="O140" s="20">
        <v>6</v>
      </c>
      <c r="P140" s="19">
        <f t="shared" si="9"/>
        <v>9.523809523809524</v>
      </c>
      <c r="Q140" s="16">
        <v>0</v>
      </c>
      <c r="R140" s="19">
        <f t="shared" si="10"/>
        <v>0</v>
      </c>
    </row>
    <row r="141" spans="1:18" ht="22.5">
      <c r="A141" s="1"/>
      <c r="B141" s="53" t="s">
        <v>322</v>
      </c>
      <c r="C141" s="54" t="s">
        <v>279</v>
      </c>
      <c r="D141" s="55"/>
      <c r="E141" s="62">
        <f>E142+E143+E144+E145</f>
        <v>107</v>
      </c>
      <c r="F141" s="62">
        <f>F142+F143+F144+F145</f>
        <v>94</v>
      </c>
      <c r="G141" s="62">
        <f>G142+G143+G144+G145</f>
        <v>3</v>
      </c>
      <c r="H141" s="36">
        <f>H142+H143+H144</f>
        <v>0</v>
      </c>
      <c r="I141" s="36">
        <f>I142+I143+I144</f>
        <v>0</v>
      </c>
      <c r="J141" s="36">
        <f>J142+J143+J144</f>
        <v>1</v>
      </c>
      <c r="K141" s="36">
        <f>K142+K143+K144</f>
        <v>0</v>
      </c>
      <c r="L141" s="57">
        <f t="shared" si="8"/>
        <v>2.803738317757009</v>
      </c>
      <c r="M141" s="62">
        <f>M142+M143+M144+M145</f>
        <v>3</v>
      </c>
      <c r="N141" s="58">
        <f t="shared" si="11"/>
        <v>100</v>
      </c>
      <c r="O141" s="63">
        <f>O142+O143+O144+O145</f>
        <v>7</v>
      </c>
      <c r="P141" s="58">
        <f t="shared" si="9"/>
        <v>7.446808510638298</v>
      </c>
      <c r="Q141" s="62">
        <f>Q142+Q143+Q144+Q145</f>
        <v>3</v>
      </c>
      <c r="R141" s="58">
        <f t="shared" si="10"/>
        <v>3.1914893617021276</v>
      </c>
    </row>
    <row r="142" spans="1:18" ht="19.5" customHeight="1">
      <c r="A142" s="1"/>
      <c r="B142" s="12" t="s">
        <v>139</v>
      </c>
      <c r="C142" s="13" t="s">
        <v>223</v>
      </c>
      <c r="D142" s="14">
        <v>131.94</v>
      </c>
      <c r="E142" s="15">
        <v>36</v>
      </c>
      <c r="F142" s="15">
        <v>36</v>
      </c>
      <c r="G142" s="16">
        <v>0</v>
      </c>
      <c r="H142" s="17"/>
      <c r="I142" s="17"/>
      <c r="J142" s="17"/>
      <c r="K142" s="17"/>
      <c r="L142" s="18">
        <f t="shared" si="8"/>
        <v>0</v>
      </c>
      <c r="M142" s="16">
        <v>0</v>
      </c>
      <c r="N142" s="19">
        <v>0</v>
      </c>
      <c r="O142" s="20">
        <v>3</v>
      </c>
      <c r="P142" s="19">
        <f t="shared" si="9"/>
        <v>8.333333333333332</v>
      </c>
      <c r="Q142" s="16">
        <v>0</v>
      </c>
      <c r="R142" s="19">
        <f t="shared" si="10"/>
        <v>0</v>
      </c>
    </row>
    <row r="143" spans="1:18" ht="20.25" customHeight="1">
      <c r="A143" s="1"/>
      <c r="B143" s="12" t="s">
        <v>140</v>
      </c>
      <c r="C143" s="13" t="s">
        <v>179</v>
      </c>
      <c r="D143" s="14">
        <v>23.22</v>
      </c>
      <c r="E143" s="15">
        <v>41</v>
      </c>
      <c r="F143" s="15">
        <v>36</v>
      </c>
      <c r="G143" s="16">
        <v>3</v>
      </c>
      <c r="H143" s="17">
        <v>0</v>
      </c>
      <c r="I143" s="17">
        <v>0</v>
      </c>
      <c r="J143" s="17">
        <v>1</v>
      </c>
      <c r="K143" s="17">
        <v>0</v>
      </c>
      <c r="L143" s="18">
        <f t="shared" si="8"/>
        <v>7.317073170731707</v>
      </c>
      <c r="M143" s="21">
        <v>3</v>
      </c>
      <c r="N143" s="19">
        <f t="shared" si="11"/>
        <v>100</v>
      </c>
      <c r="O143" s="20">
        <v>3</v>
      </c>
      <c r="P143" s="19">
        <f t="shared" si="9"/>
        <v>8.333333333333332</v>
      </c>
      <c r="Q143" s="16">
        <v>3</v>
      </c>
      <c r="R143" s="19">
        <f t="shared" si="10"/>
        <v>8.333333333333332</v>
      </c>
    </row>
    <row r="144" spans="1:18" ht="18.75" customHeight="1">
      <c r="A144" s="1"/>
      <c r="B144" s="12" t="s">
        <v>161</v>
      </c>
      <c r="C144" s="13" t="s">
        <v>28</v>
      </c>
      <c r="D144" s="14">
        <v>20.8019</v>
      </c>
      <c r="E144" s="15">
        <v>24</v>
      </c>
      <c r="F144" s="15">
        <v>18</v>
      </c>
      <c r="G144" s="16">
        <v>0</v>
      </c>
      <c r="H144" s="17"/>
      <c r="I144" s="17"/>
      <c r="J144" s="17"/>
      <c r="K144" s="17"/>
      <c r="L144" s="18">
        <f t="shared" si="8"/>
        <v>0</v>
      </c>
      <c r="M144" s="16">
        <v>0</v>
      </c>
      <c r="N144" s="19">
        <v>0</v>
      </c>
      <c r="O144" s="20">
        <v>1</v>
      </c>
      <c r="P144" s="19">
        <f t="shared" si="9"/>
        <v>5.555555555555555</v>
      </c>
      <c r="Q144" s="16">
        <v>0</v>
      </c>
      <c r="R144" s="19">
        <f t="shared" si="10"/>
        <v>0</v>
      </c>
    </row>
    <row r="145" spans="1:18" s="2" customFormat="1" ht="24.75" customHeight="1">
      <c r="A145" s="4"/>
      <c r="B145" s="12" t="s">
        <v>162</v>
      </c>
      <c r="C145" s="45" t="s">
        <v>259</v>
      </c>
      <c r="D145" s="14">
        <v>25.09</v>
      </c>
      <c r="E145" s="15">
        <v>6</v>
      </c>
      <c r="F145" s="15">
        <v>4</v>
      </c>
      <c r="G145" s="35">
        <v>0</v>
      </c>
      <c r="H145" s="36">
        <f>H146+H147</f>
        <v>0</v>
      </c>
      <c r="I145" s="36">
        <f>I146+I147</f>
        <v>0</v>
      </c>
      <c r="J145" s="36">
        <f>J146+J147</f>
        <v>0</v>
      </c>
      <c r="K145" s="36">
        <f>K146+K147</f>
        <v>0</v>
      </c>
      <c r="L145" s="18">
        <f t="shared" si="8"/>
        <v>0</v>
      </c>
      <c r="M145" s="35">
        <v>0</v>
      </c>
      <c r="N145" s="19">
        <v>0</v>
      </c>
      <c r="O145" s="46">
        <v>0</v>
      </c>
      <c r="P145" s="19">
        <f t="shared" si="9"/>
        <v>0</v>
      </c>
      <c r="Q145" s="35">
        <v>0</v>
      </c>
      <c r="R145" s="19">
        <f t="shared" si="10"/>
        <v>0</v>
      </c>
    </row>
    <row r="146" spans="1:18" ht="14.25">
      <c r="A146" s="1"/>
      <c r="B146" s="53" t="s">
        <v>141</v>
      </c>
      <c r="C146" s="54" t="s">
        <v>29</v>
      </c>
      <c r="D146" s="55"/>
      <c r="E146" s="56">
        <f>E147+E148+E149+E150+E151</f>
        <v>138</v>
      </c>
      <c r="F146" s="56">
        <f>F147+F148+F149+F150+F151</f>
        <v>169</v>
      </c>
      <c r="G146" s="56">
        <f>G147+G148+G149+G150+G151</f>
        <v>5</v>
      </c>
      <c r="H146" s="17"/>
      <c r="I146" s="17"/>
      <c r="J146" s="17"/>
      <c r="K146" s="17"/>
      <c r="L146" s="57">
        <f aca="true" t="shared" si="15" ref="L146:L169">G146/E146*100</f>
        <v>3.6231884057971016</v>
      </c>
      <c r="M146" s="56">
        <f>M147+M148+M149+M150+M151</f>
        <v>2</v>
      </c>
      <c r="N146" s="58">
        <f aca="true" t="shared" si="16" ref="N146:N169">M146/G146*100</f>
        <v>40</v>
      </c>
      <c r="O146" s="56">
        <f>O147+O148+O149+O150+O151</f>
        <v>15</v>
      </c>
      <c r="P146" s="58">
        <f aca="true" t="shared" si="17" ref="P146:P169">O146/F146*100</f>
        <v>8.875739644970414</v>
      </c>
      <c r="Q146" s="56">
        <f>Q147+Q148+Q149+Q150+Q151</f>
        <v>8</v>
      </c>
      <c r="R146" s="58">
        <f aca="true" t="shared" si="18" ref="R146:R169">Q146/F146*100</f>
        <v>4.733727810650888</v>
      </c>
    </row>
    <row r="147" spans="1:18" ht="24.75" customHeight="1">
      <c r="A147" s="1"/>
      <c r="B147" s="12" t="s">
        <v>142</v>
      </c>
      <c r="C147" s="13" t="s">
        <v>304</v>
      </c>
      <c r="D147" s="14">
        <v>123</v>
      </c>
      <c r="E147" s="15">
        <v>33</v>
      </c>
      <c r="F147" s="15">
        <v>65</v>
      </c>
      <c r="G147" s="16">
        <v>3</v>
      </c>
      <c r="H147" s="17"/>
      <c r="I147" s="17"/>
      <c r="J147" s="17"/>
      <c r="K147" s="17"/>
      <c r="L147" s="18">
        <f t="shared" si="15"/>
        <v>9.090909090909092</v>
      </c>
      <c r="M147" s="21">
        <v>1</v>
      </c>
      <c r="N147" s="19">
        <f t="shared" si="16"/>
        <v>33.33333333333333</v>
      </c>
      <c r="O147" s="20">
        <v>6</v>
      </c>
      <c r="P147" s="19">
        <f t="shared" si="17"/>
        <v>9.230769230769232</v>
      </c>
      <c r="Q147" s="16">
        <v>6</v>
      </c>
      <c r="R147" s="19">
        <f t="shared" si="18"/>
        <v>9.230769230769232</v>
      </c>
    </row>
    <row r="148" spans="1:18" ht="24.75" customHeight="1">
      <c r="A148" s="1"/>
      <c r="B148" s="12" t="s">
        <v>143</v>
      </c>
      <c r="C148" s="13" t="s">
        <v>274</v>
      </c>
      <c r="D148" s="14">
        <v>26.15</v>
      </c>
      <c r="E148" s="15">
        <v>11</v>
      </c>
      <c r="F148" s="15">
        <v>10</v>
      </c>
      <c r="G148" s="16">
        <v>1</v>
      </c>
      <c r="H148" s="36"/>
      <c r="I148" s="36"/>
      <c r="J148" s="36"/>
      <c r="K148" s="36"/>
      <c r="L148" s="18">
        <f>G148/E148*100</f>
        <v>9.090909090909092</v>
      </c>
      <c r="M148" s="21">
        <v>1</v>
      </c>
      <c r="N148" s="19">
        <f>M148/G148*100</f>
        <v>100</v>
      </c>
      <c r="O148" s="20">
        <v>1</v>
      </c>
      <c r="P148" s="19">
        <f>O148/F148*100</f>
        <v>10</v>
      </c>
      <c r="Q148" s="16">
        <v>1</v>
      </c>
      <c r="R148" s="19">
        <f>Q148/F148*100</f>
        <v>10</v>
      </c>
    </row>
    <row r="149" spans="1:18" ht="27" customHeight="1">
      <c r="A149" s="1"/>
      <c r="B149" s="12" t="s">
        <v>166</v>
      </c>
      <c r="C149" s="13" t="s">
        <v>273</v>
      </c>
      <c r="D149" s="14">
        <v>89.92</v>
      </c>
      <c r="E149" s="15">
        <v>14</v>
      </c>
      <c r="F149" s="15">
        <v>11</v>
      </c>
      <c r="G149" s="16">
        <v>1</v>
      </c>
      <c r="H149" s="17"/>
      <c r="I149" s="17"/>
      <c r="J149" s="17"/>
      <c r="K149" s="17"/>
      <c r="L149" s="18">
        <f t="shared" si="15"/>
        <v>7.142857142857142</v>
      </c>
      <c r="M149" s="21">
        <v>0</v>
      </c>
      <c r="N149" s="19">
        <f t="shared" si="16"/>
        <v>0</v>
      </c>
      <c r="O149" s="20">
        <v>1</v>
      </c>
      <c r="P149" s="19">
        <f t="shared" si="17"/>
        <v>9.090909090909092</v>
      </c>
      <c r="Q149" s="16">
        <v>1</v>
      </c>
      <c r="R149" s="19">
        <f t="shared" si="18"/>
        <v>9.090909090909092</v>
      </c>
    </row>
    <row r="150" spans="1:18" ht="17.25" customHeight="1">
      <c r="A150" s="1"/>
      <c r="B150" s="12" t="s">
        <v>323</v>
      </c>
      <c r="C150" s="13" t="s">
        <v>224</v>
      </c>
      <c r="D150" s="14">
        <v>94.104</v>
      </c>
      <c r="E150" s="15">
        <v>63</v>
      </c>
      <c r="F150" s="15">
        <v>68</v>
      </c>
      <c r="G150" s="16">
        <v>0</v>
      </c>
      <c r="H150" s="36">
        <f>H152+H153</f>
        <v>0</v>
      </c>
      <c r="I150" s="36">
        <f>I152+I153</f>
        <v>0</v>
      </c>
      <c r="J150" s="36">
        <f>J152+J153</f>
        <v>0</v>
      </c>
      <c r="K150" s="36">
        <f>K152+K153</f>
        <v>0</v>
      </c>
      <c r="L150" s="18">
        <f t="shared" si="15"/>
        <v>0</v>
      </c>
      <c r="M150" s="21">
        <v>0</v>
      </c>
      <c r="N150" s="19">
        <v>0</v>
      </c>
      <c r="O150" s="20">
        <v>6</v>
      </c>
      <c r="P150" s="19">
        <f t="shared" si="17"/>
        <v>8.823529411764707</v>
      </c>
      <c r="Q150" s="16">
        <v>0</v>
      </c>
      <c r="R150" s="19">
        <f t="shared" si="18"/>
        <v>0</v>
      </c>
    </row>
    <row r="151" spans="1:18" ht="30" customHeight="1">
      <c r="A151" s="1"/>
      <c r="B151" s="12" t="s">
        <v>324</v>
      </c>
      <c r="C151" s="13" t="s">
        <v>165</v>
      </c>
      <c r="D151" s="14">
        <v>50</v>
      </c>
      <c r="E151" s="15">
        <v>17</v>
      </c>
      <c r="F151" s="15">
        <v>15</v>
      </c>
      <c r="G151" s="16">
        <v>0</v>
      </c>
      <c r="H151" s="36"/>
      <c r="I151" s="36"/>
      <c r="J151" s="36"/>
      <c r="K151" s="36"/>
      <c r="L151" s="18">
        <f t="shared" si="15"/>
        <v>0</v>
      </c>
      <c r="M151" s="16">
        <v>0</v>
      </c>
      <c r="N151" s="19">
        <v>0</v>
      </c>
      <c r="O151" s="20">
        <v>1</v>
      </c>
      <c r="P151" s="19">
        <f t="shared" si="17"/>
        <v>6.666666666666667</v>
      </c>
      <c r="Q151" s="16">
        <v>0</v>
      </c>
      <c r="R151" s="19">
        <f t="shared" si="18"/>
        <v>0</v>
      </c>
    </row>
    <row r="152" spans="1:18" ht="14.25">
      <c r="A152" s="1"/>
      <c r="B152" s="53" t="s">
        <v>144</v>
      </c>
      <c r="C152" s="54" t="s">
        <v>30</v>
      </c>
      <c r="D152" s="55"/>
      <c r="E152" s="56">
        <f>E153+E154+E155</f>
        <v>124</v>
      </c>
      <c r="F152" s="56">
        <f>F153+F154+F155</f>
        <v>126</v>
      </c>
      <c r="G152" s="56">
        <f>G153+G154+G155</f>
        <v>7</v>
      </c>
      <c r="H152" s="17"/>
      <c r="I152" s="17"/>
      <c r="J152" s="17"/>
      <c r="K152" s="17"/>
      <c r="L152" s="57">
        <f t="shared" si="15"/>
        <v>5.64516129032258</v>
      </c>
      <c r="M152" s="56">
        <f>M153+M154+M155</f>
        <v>6</v>
      </c>
      <c r="N152" s="58">
        <f t="shared" si="16"/>
        <v>85.71428571428571</v>
      </c>
      <c r="O152" s="59">
        <f>O153+O154+O155</f>
        <v>11</v>
      </c>
      <c r="P152" s="58">
        <f t="shared" si="17"/>
        <v>8.73015873015873</v>
      </c>
      <c r="Q152" s="56">
        <f>Q153+Q154+Q155</f>
        <v>9</v>
      </c>
      <c r="R152" s="58">
        <f t="shared" si="18"/>
        <v>7.142857142857142</v>
      </c>
    </row>
    <row r="153" spans="1:18" ht="15.75" customHeight="1">
      <c r="A153" s="1"/>
      <c r="B153" s="12" t="s">
        <v>145</v>
      </c>
      <c r="C153" s="13" t="s">
        <v>225</v>
      </c>
      <c r="D153" s="14">
        <v>97.14</v>
      </c>
      <c r="E153" s="15">
        <v>57</v>
      </c>
      <c r="F153" s="15">
        <v>55</v>
      </c>
      <c r="G153" s="16">
        <v>5</v>
      </c>
      <c r="H153" s="17"/>
      <c r="I153" s="17"/>
      <c r="J153" s="17"/>
      <c r="K153" s="17"/>
      <c r="L153" s="18">
        <f t="shared" si="15"/>
        <v>8.771929824561402</v>
      </c>
      <c r="M153" s="16">
        <v>5</v>
      </c>
      <c r="N153" s="19">
        <f t="shared" si="16"/>
        <v>100</v>
      </c>
      <c r="O153" s="20">
        <v>5</v>
      </c>
      <c r="P153" s="19">
        <f t="shared" si="17"/>
        <v>9.090909090909092</v>
      </c>
      <c r="Q153" s="16">
        <v>5</v>
      </c>
      <c r="R153" s="19">
        <f t="shared" si="18"/>
        <v>9.090909090909092</v>
      </c>
    </row>
    <row r="154" spans="1:18" ht="17.25" customHeight="1">
      <c r="A154" s="1"/>
      <c r="B154" s="12" t="s">
        <v>146</v>
      </c>
      <c r="C154" s="13" t="s">
        <v>226</v>
      </c>
      <c r="D154" s="14">
        <v>116.4</v>
      </c>
      <c r="E154" s="15">
        <v>40</v>
      </c>
      <c r="F154" s="15">
        <v>42</v>
      </c>
      <c r="G154" s="16">
        <v>0</v>
      </c>
      <c r="H154" s="36">
        <f>H156+H157+H158</f>
        <v>0</v>
      </c>
      <c r="I154" s="36">
        <f>I156+I157+I158</f>
        <v>0</v>
      </c>
      <c r="J154" s="36">
        <f>J156+J157+J158</f>
        <v>20</v>
      </c>
      <c r="K154" s="36">
        <f>K156+K157+K158</f>
        <v>0</v>
      </c>
      <c r="L154" s="18">
        <f t="shared" si="15"/>
        <v>0</v>
      </c>
      <c r="M154" s="16">
        <v>0</v>
      </c>
      <c r="N154" s="19">
        <v>0</v>
      </c>
      <c r="O154" s="20">
        <v>4</v>
      </c>
      <c r="P154" s="19">
        <f t="shared" si="17"/>
        <v>9.523809523809524</v>
      </c>
      <c r="Q154" s="16">
        <v>2</v>
      </c>
      <c r="R154" s="19">
        <f t="shared" si="18"/>
        <v>4.761904761904762</v>
      </c>
    </row>
    <row r="155" spans="1:18" ht="24.75" customHeight="1">
      <c r="A155" s="1"/>
      <c r="B155" s="12" t="s">
        <v>147</v>
      </c>
      <c r="C155" s="13" t="s">
        <v>272</v>
      </c>
      <c r="D155" s="14">
        <v>107.9</v>
      </c>
      <c r="E155" s="15">
        <v>27</v>
      </c>
      <c r="F155" s="15">
        <v>29</v>
      </c>
      <c r="G155" s="16">
        <v>2</v>
      </c>
      <c r="H155" s="36"/>
      <c r="I155" s="36"/>
      <c r="J155" s="36"/>
      <c r="K155" s="36"/>
      <c r="L155" s="18">
        <f t="shared" si="15"/>
        <v>7.4074074074074066</v>
      </c>
      <c r="M155" s="21">
        <v>1</v>
      </c>
      <c r="N155" s="19">
        <f t="shared" si="16"/>
        <v>50</v>
      </c>
      <c r="O155" s="20">
        <v>2</v>
      </c>
      <c r="P155" s="19">
        <f t="shared" si="17"/>
        <v>6.896551724137931</v>
      </c>
      <c r="Q155" s="16">
        <v>2</v>
      </c>
      <c r="R155" s="19">
        <f t="shared" si="18"/>
        <v>6.896551724137931</v>
      </c>
    </row>
    <row r="156" spans="1:18" ht="14.25">
      <c r="A156" s="1"/>
      <c r="B156" s="53" t="s">
        <v>148</v>
      </c>
      <c r="C156" s="54" t="s">
        <v>31</v>
      </c>
      <c r="D156" s="55"/>
      <c r="E156" s="56">
        <f>E157+E158+E159</f>
        <v>328</v>
      </c>
      <c r="F156" s="56">
        <f>F157+F158+F159</f>
        <v>324</v>
      </c>
      <c r="G156" s="56">
        <f>G157+G158+G159</f>
        <v>25</v>
      </c>
      <c r="H156" s="17"/>
      <c r="I156" s="17"/>
      <c r="J156" s="17"/>
      <c r="K156" s="17"/>
      <c r="L156" s="57">
        <f t="shared" si="15"/>
        <v>7.621951219512195</v>
      </c>
      <c r="M156" s="56">
        <f>M157+M158+M159</f>
        <v>12</v>
      </c>
      <c r="N156" s="58">
        <f t="shared" si="16"/>
        <v>48</v>
      </c>
      <c r="O156" s="59">
        <f>O157+O158+O159</f>
        <v>32</v>
      </c>
      <c r="P156" s="58">
        <f t="shared" si="17"/>
        <v>9.876543209876543</v>
      </c>
      <c r="Q156" s="56">
        <f>Q157+Q158+Q159</f>
        <v>22</v>
      </c>
      <c r="R156" s="58">
        <f t="shared" si="18"/>
        <v>6.790123456790123</v>
      </c>
    </row>
    <row r="157" spans="1:18" ht="18.75" customHeight="1">
      <c r="A157" s="1"/>
      <c r="B157" s="12" t="s">
        <v>149</v>
      </c>
      <c r="C157" s="13" t="s">
        <v>227</v>
      </c>
      <c r="D157" s="14">
        <v>91.7</v>
      </c>
      <c r="E157" s="15">
        <v>103</v>
      </c>
      <c r="F157" s="15">
        <v>102</v>
      </c>
      <c r="G157" s="16">
        <v>5</v>
      </c>
      <c r="H157" s="17">
        <v>0</v>
      </c>
      <c r="I157" s="17">
        <v>0</v>
      </c>
      <c r="J157" s="17">
        <v>9</v>
      </c>
      <c r="K157" s="17">
        <v>0</v>
      </c>
      <c r="L157" s="18">
        <f t="shared" si="15"/>
        <v>4.854368932038835</v>
      </c>
      <c r="M157" s="16">
        <v>5</v>
      </c>
      <c r="N157" s="19">
        <f t="shared" si="16"/>
        <v>100</v>
      </c>
      <c r="O157" s="20">
        <v>10</v>
      </c>
      <c r="P157" s="19">
        <f t="shared" si="17"/>
        <v>9.803921568627452</v>
      </c>
      <c r="Q157" s="16">
        <v>5</v>
      </c>
      <c r="R157" s="19">
        <f t="shared" si="18"/>
        <v>4.901960784313726</v>
      </c>
    </row>
    <row r="158" spans="1:18" ht="18.75" customHeight="1">
      <c r="A158" s="1"/>
      <c r="B158" s="12" t="s">
        <v>150</v>
      </c>
      <c r="C158" s="13" t="s">
        <v>228</v>
      </c>
      <c r="D158" s="14">
        <v>119.8</v>
      </c>
      <c r="E158" s="15">
        <v>120</v>
      </c>
      <c r="F158" s="15">
        <v>120</v>
      </c>
      <c r="G158" s="16">
        <v>12</v>
      </c>
      <c r="H158" s="17">
        <v>0</v>
      </c>
      <c r="I158" s="17">
        <v>0</v>
      </c>
      <c r="J158" s="17">
        <v>11</v>
      </c>
      <c r="K158" s="17">
        <v>0</v>
      </c>
      <c r="L158" s="18">
        <f t="shared" si="15"/>
        <v>10</v>
      </c>
      <c r="M158" s="21">
        <v>5</v>
      </c>
      <c r="N158" s="19">
        <f t="shared" si="16"/>
        <v>41.66666666666667</v>
      </c>
      <c r="O158" s="20">
        <v>12</v>
      </c>
      <c r="P158" s="19">
        <f t="shared" si="17"/>
        <v>10</v>
      </c>
      <c r="Q158" s="16">
        <v>12</v>
      </c>
      <c r="R158" s="19">
        <f t="shared" si="18"/>
        <v>10</v>
      </c>
    </row>
    <row r="159" spans="1:18" ht="18" customHeight="1">
      <c r="A159" s="1"/>
      <c r="B159" s="12" t="s">
        <v>151</v>
      </c>
      <c r="C159" s="13" t="s">
        <v>229</v>
      </c>
      <c r="D159" s="14">
        <v>93.4</v>
      </c>
      <c r="E159" s="15">
        <v>105</v>
      </c>
      <c r="F159" s="15">
        <v>102</v>
      </c>
      <c r="G159" s="16">
        <v>8</v>
      </c>
      <c r="H159" s="36">
        <f>H160+H161+H162</f>
        <v>0</v>
      </c>
      <c r="I159" s="36">
        <f>I160+I161+I162</f>
        <v>0</v>
      </c>
      <c r="J159" s="36">
        <f>J160+J161+J162</f>
        <v>2</v>
      </c>
      <c r="K159" s="36">
        <f>K160+K161+K162</f>
        <v>0</v>
      </c>
      <c r="L159" s="18">
        <f t="shared" si="15"/>
        <v>7.6190476190476195</v>
      </c>
      <c r="M159" s="16">
        <v>2</v>
      </c>
      <c r="N159" s="19">
        <f t="shared" si="16"/>
        <v>25</v>
      </c>
      <c r="O159" s="20">
        <v>10</v>
      </c>
      <c r="P159" s="19">
        <f t="shared" si="17"/>
        <v>9.803921568627452</v>
      </c>
      <c r="Q159" s="16">
        <v>5</v>
      </c>
      <c r="R159" s="19">
        <f t="shared" si="18"/>
        <v>4.901960784313726</v>
      </c>
    </row>
    <row r="160" spans="1:18" ht="14.25">
      <c r="A160" s="1"/>
      <c r="B160" s="53" t="s">
        <v>152</v>
      </c>
      <c r="C160" s="54" t="s">
        <v>32</v>
      </c>
      <c r="D160" s="55"/>
      <c r="E160" s="56">
        <f>E161+E162+E163+E164</f>
        <v>214</v>
      </c>
      <c r="F160" s="56">
        <f>F161+F162+F163+F164</f>
        <v>190</v>
      </c>
      <c r="G160" s="56">
        <f>G161+G162+G163+G164</f>
        <v>12</v>
      </c>
      <c r="H160" s="17"/>
      <c r="I160" s="17"/>
      <c r="J160" s="17"/>
      <c r="K160" s="17"/>
      <c r="L160" s="57">
        <f t="shared" si="15"/>
        <v>5.607476635514018</v>
      </c>
      <c r="M160" s="56">
        <f>M161+M162+M163+M164</f>
        <v>5</v>
      </c>
      <c r="N160" s="58">
        <f t="shared" si="16"/>
        <v>41.66666666666667</v>
      </c>
      <c r="O160" s="59">
        <f>O161+O162+O163+O164</f>
        <v>17</v>
      </c>
      <c r="P160" s="58">
        <f t="shared" si="17"/>
        <v>8.947368421052632</v>
      </c>
      <c r="Q160" s="56">
        <f>Q161+Q162+Q163+Q164</f>
        <v>11</v>
      </c>
      <c r="R160" s="58">
        <f t="shared" si="18"/>
        <v>5.7894736842105265</v>
      </c>
    </row>
    <row r="161" spans="1:18" ht="18.75" customHeight="1">
      <c r="A161" s="1"/>
      <c r="B161" s="12" t="s">
        <v>153</v>
      </c>
      <c r="C161" s="13" t="s">
        <v>230</v>
      </c>
      <c r="D161" s="14">
        <v>60.51</v>
      </c>
      <c r="E161" s="15">
        <v>30</v>
      </c>
      <c r="F161" s="15">
        <v>19</v>
      </c>
      <c r="G161" s="16">
        <v>0</v>
      </c>
      <c r="H161" s="17"/>
      <c r="I161" s="17"/>
      <c r="J161" s="17"/>
      <c r="K161" s="17"/>
      <c r="L161" s="18">
        <f t="shared" si="15"/>
        <v>0</v>
      </c>
      <c r="M161" s="16">
        <v>0</v>
      </c>
      <c r="N161" s="19">
        <v>0</v>
      </c>
      <c r="O161" s="20">
        <v>1</v>
      </c>
      <c r="P161" s="19">
        <f t="shared" si="17"/>
        <v>5.263157894736842</v>
      </c>
      <c r="Q161" s="16">
        <v>0</v>
      </c>
      <c r="R161" s="19">
        <f t="shared" si="18"/>
        <v>0</v>
      </c>
    </row>
    <row r="162" spans="1:18" ht="16.5" customHeight="1">
      <c r="A162" s="1"/>
      <c r="B162" s="12" t="s">
        <v>154</v>
      </c>
      <c r="C162" s="13" t="s">
        <v>231</v>
      </c>
      <c r="D162" s="14">
        <v>24.67</v>
      </c>
      <c r="E162" s="15">
        <v>56</v>
      </c>
      <c r="F162" s="15">
        <v>47</v>
      </c>
      <c r="G162" s="16">
        <v>5</v>
      </c>
      <c r="H162" s="17">
        <v>0</v>
      </c>
      <c r="I162" s="17">
        <v>0</v>
      </c>
      <c r="J162" s="17">
        <v>2</v>
      </c>
      <c r="K162" s="17">
        <v>0</v>
      </c>
      <c r="L162" s="18">
        <f t="shared" si="15"/>
        <v>8.928571428571429</v>
      </c>
      <c r="M162" s="16">
        <v>3</v>
      </c>
      <c r="N162" s="37">
        <f>M162/G162*100</f>
        <v>60</v>
      </c>
      <c r="O162" s="20">
        <v>4</v>
      </c>
      <c r="P162" s="19">
        <f t="shared" si="17"/>
        <v>8.51063829787234</v>
      </c>
      <c r="Q162" s="16">
        <v>4</v>
      </c>
      <c r="R162" s="19">
        <f t="shared" si="18"/>
        <v>8.51063829787234</v>
      </c>
    </row>
    <row r="163" spans="1:18" ht="19.5" customHeight="1">
      <c r="A163" s="1"/>
      <c r="B163" s="12" t="s">
        <v>155</v>
      </c>
      <c r="C163" s="13" t="s">
        <v>291</v>
      </c>
      <c r="D163" s="14">
        <v>144.36</v>
      </c>
      <c r="E163" s="15">
        <v>104</v>
      </c>
      <c r="F163" s="15">
        <v>104</v>
      </c>
      <c r="G163" s="16">
        <v>5</v>
      </c>
      <c r="H163" s="36">
        <f>H165+H166+H167</f>
        <v>0</v>
      </c>
      <c r="I163" s="36">
        <f>I165+I166+I167</f>
        <v>0</v>
      </c>
      <c r="J163" s="36">
        <f>J165+J166+J167</f>
        <v>0</v>
      </c>
      <c r="K163" s="36">
        <f>K165+K166+K167</f>
        <v>0</v>
      </c>
      <c r="L163" s="18">
        <f t="shared" si="15"/>
        <v>4.807692307692308</v>
      </c>
      <c r="M163" s="21">
        <v>1</v>
      </c>
      <c r="N163" s="19">
        <f t="shared" si="16"/>
        <v>20</v>
      </c>
      <c r="O163" s="20">
        <v>10</v>
      </c>
      <c r="P163" s="19">
        <f t="shared" si="17"/>
        <v>9.615384615384617</v>
      </c>
      <c r="Q163" s="16">
        <v>5</v>
      </c>
      <c r="R163" s="19">
        <f t="shared" si="18"/>
        <v>4.807692307692308</v>
      </c>
    </row>
    <row r="164" spans="1:18" ht="23.25" customHeight="1">
      <c r="A164" s="1"/>
      <c r="B164" s="12" t="s">
        <v>328</v>
      </c>
      <c r="C164" s="13" t="s">
        <v>260</v>
      </c>
      <c r="D164" s="14">
        <v>80.55</v>
      </c>
      <c r="E164" s="15">
        <v>24</v>
      </c>
      <c r="F164" s="15">
        <v>20</v>
      </c>
      <c r="G164" s="16">
        <v>2</v>
      </c>
      <c r="H164" s="36"/>
      <c r="I164" s="36"/>
      <c r="J164" s="36"/>
      <c r="K164" s="36"/>
      <c r="L164" s="18">
        <f t="shared" si="15"/>
        <v>8.333333333333332</v>
      </c>
      <c r="M164" s="21">
        <v>1</v>
      </c>
      <c r="N164" s="19">
        <f t="shared" si="16"/>
        <v>50</v>
      </c>
      <c r="O164" s="20">
        <v>2</v>
      </c>
      <c r="P164" s="19">
        <f t="shared" si="17"/>
        <v>10</v>
      </c>
      <c r="Q164" s="16">
        <v>2</v>
      </c>
      <c r="R164" s="19">
        <f t="shared" si="18"/>
        <v>10</v>
      </c>
    </row>
    <row r="165" spans="1:18" ht="14.25">
      <c r="A165" s="1"/>
      <c r="B165" s="53" t="s">
        <v>329</v>
      </c>
      <c r="C165" s="54" t="s">
        <v>33</v>
      </c>
      <c r="D165" s="55"/>
      <c r="E165" s="56">
        <f>E166+E167+E168</f>
        <v>37</v>
      </c>
      <c r="F165" s="56">
        <f>F166+F167+F168</f>
        <v>75</v>
      </c>
      <c r="G165" s="56">
        <f>G166+G167+G168</f>
        <v>2</v>
      </c>
      <c r="H165" s="17"/>
      <c r="I165" s="17"/>
      <c r="J165" s="17">
        <v>0</v>
      </c>
      <c r="K165" s="17"/>
      <c r="L165" s="57">
        <f t="shared" si="15"/>
        <v>5.405405405405405</v>
      </c>
      <c r="M165" s="56">
        <f>M166+M167+M168</f>
        <v>0</v>
      </c>
      <c r="N165" s="58">
        <f t="shared" si="16"/>
        <v>0</v>
      </c>
      <c r="O165" s="59">
        <f>O166+O167+O168</f>
        <v>7</v>
      </c>
      <c r="P165" s="58">
        <f t="shared" si="17"/>
        <v>9.333333333333334</v>
      </c>
      <c r="Q165" s="56">
        <f>Q166+Q167+Q168</f>
        <v>4</v>
      </c>
      <c r="R165" s="58">
        <f t="shared" si="18"/>
        <v>5.333333333333334</v>
      </c>
    </row>
    <row r="166" spans="1:18" ht="12.75" customHeight="1">
      <c r="A166" s="1"/>
      <c r="B166" s="12" t="s">
        <v>325</v>
      </c>
      <c r="C166" s="13" t="s">
        <v>232</v>
      </c>
      <c r="D166" s="14">
        <v>62.6</v>
      </c>
      <c r="E166" s="15">
        <v>0</v>
      </c>
      <c r="F166" s="15">
        <v>23</v>
      </c>
      <c r="G166" s="16">
        <v>0</v>
      </c>
      <c r="H166" s="17"/>
      <c r="I166" s="17"/>
      <c r="J166" s="17">
        <v>0</v>
      </c>
      <c r="K166" s="17"/>
      <c r="L166" s="18">
        <v>0</v>
      </c>
      <c r="M166" s="16">
        <v>0</v>
      </c>
      <c r="N166" s="19">
        <v>0</v>
      </c>
      <c r="O166" s="20">
        <v>2</v>
      </c>
      <c r="P166" s="19">
        <v>0</v>
      </c>
      <c r="Q166" s="16">
        <v>0</v>
      </c>
      <c r="R166" s="19">
        <v>0</v>
      </c>
    </row>
    <row r="167" spans="1:18" ht="18" customHeight="1">
      <c r="A167" s="1"/>
      <c r="B167" s="12" t="s">
        <v>326</v>
      </c>
      <c r="C167" s="13" t="s">
        <v>233</v>
      </c>
      <c r="D167" s="14">
        <v>18.232</v>
      </c>
      <c r="E167" s="15">
        <v>11</v>
      </c>
      <c r="F167" s="15">
        <v>12</v>
      </c>
      <c r="G167" s="16">
        <v>0</v>
      </c>
      <c r="H167" s="17"/>
      <c r="I167" s="17"/>
      <c r="J167" s="17">
        <v>0</v>
      </c>
      <c r="K167" s="17"/>
      <c r="L167" s="18">
        <f t="shared" si="15"/>
        <v>0</v>
      </c>
      <c r="M167" s="16">
        <v>0</v>
      </c>
      <c r="N167" s="19">
        <v>0</v>
      </c>
      <c r="O167" s="20">
        <v>1</v>
      </c>
      <c r="P167" s="19">
        <f t="shared" si="17"/>
        <v>8.333333333333332</v>
      </c>
      <c r="Q167" s="16">
        <v>0</v>
      </c>
      <c r="R167" s="19">
        <f t="shared" si="18"/>
        <v>0</v>
      </c>
    </row>
    <row r="168" spans="1:18" ht="14.25">
      <c r="A168" s="1"/>
      <c r="B168" s="47" t="s">
        <v>327</v>
      </c>
      <c r="C168" s="13" t="s">
        <v>305</v>
      </c>
      <c r="D168" s="14">
        <v>204.905</v>
      </c>
      <c r="E168" s="15">
        <v>26</v>
      </c>
      <c r="F168" s="15">
        <v>40</v>
      </c>
      <c r="G168" s="16">
        <v>2</v>
      </c>
      <c r="H168" s="46" t="e">
        <f>H163+H159+H154+H150+H145+H141+H134+#REF!+H129+H126+H119+#REF!+H111+H105+H102+H98+H92+H83+H77+H72+#REF!+H67+H63+H54+H48+H40+H35+H32+H27+H22+H19+H16+H12</f>
        <v>#REF!</v>
      </c>
      <c r="I168" s="46" t="e">
        <f>I163+I159+I154+I150+I145+I141+I134+#REF!+I129+I126+I119+#REF!+I111+I105+I102+I98+I92+I83+I77+I72+#REF!+I67+I63+I54+I48+I40+I35+I32+I27+I22+I19+I16+I12</f>
        <v>#REF!</v>
      </c>
      <c r="J168" s="46" t="e">
        <f>J163+J159+J154+J150+J145+J141+J134+#REF!+J129+J126+J119+#REF!+J111+J105+J102+J98+J92+J83+J77+J72+#REF!+J67+J63+J54+J48+J40+J35+J32+J27+J22+J19+J16+J12</f>
        <v>#REF!</v>
      </c>
      <c r="K168" s="46" t="e">
        <f>K163+K159+K154+K150+K145+K141+K134+#REF!+K129+K126+K119+#REF!+K111+K105+K102+K98+K92+K83+K77+K72+#REF!+K67+K63+K54+K48+K40+K35+K32+K27+K22+K19+K16+K12</f>
        <v>#REF!</v>
      </c>
      <c r="L168" s="18">
        <f t="shared" si="15"/>
        <v>7.6923076923076925</v>
      </c>
      <c r="M168" s="21">
        <v>0</v>
      </c>
      <c r="N168" s="19">
        <f t="shared" si="16"/>
        <v>0</v>
      </c>
      <c r="O168" s="20">
        <v>4</v>
      </c>
      <c r="P168" s="19">
        <f t="shared" si="17"/>
        <v>10</v>
      </c>
      <c r="Q168" s="16">
        <v>4</v>
      </c>
      <c r="R168" s="19">
        <f t="shared" si="18"/>
        <v>10</v>
      </c>
    </row>
    <row r="169" spans="1:18" s="1" customFormat="1" ht="14.25">
      <c r="A169" s="11"/>
      <c r="B169" s="64"/>
      <c r="C169" s="54" t="s">
        <v>36</v>
      </c>
      <c r="D169" s="55"/>
      <c r="E169" s="62">
        <f>E12+E16+E19+E22+E27+E32+E35+E40+E48+E54+E63+E67+E72+E77+E83+E92+E98+E102+E105+E111+E115+E119+E126+E129+E134+E141+E146+E152+E156+E160+E165</f>
        <v>5531</v>
      </c>
      <c r="F169" s="62">
        <f>F12+F16+F19+F22+F27+F32+F35+F40+F48+F54+F63+F67+F72+F77+F83+F92+F98+F102+F105+F111+F115+F119+F126+F129+F134+F141+F146+F152+F156+F160+F165</f>
        <v>5745</v>
      </c>
      <c r="G169" s="62">
        <f>G12+G16+G19+G22+G27+G32+G35+G40+G48+G54+G63+G67+G72+G77+G83+G92+G98+G102+G105+G111+G115+G119+G126+G129+G134+G141+G146+G152+G156+G160+G165</f>
        <v>370</v>
      </c>
      <c r="H169" s="60"/>
      <c r="I169" s="60"/>
      <c r="J169" s="60"/>
      <c r="K169" s="60"/>
      <c r="L169" s="57">
        <f t="shared" si="15"/>
        <v>6.6895678900741276</v>
      </c>
      <c r="M169" s="62">
        <f>M12+M16+M19+M22+M27+M32+M35+M40+M48+M54+M63+M67+M72+M77+M83+M92+M98+M102+M105+M111+M115+M119+M126+M129+M134+M141+M146+M152+M156+M160+M165</f>
        <v>206</v>
      </c>
      <c r="N169" s="58">
        <f t="shared" si="16"/>
        <v>55.67567567567567</v>
      </c>
      <c r="O169" s="62">
        <f>O12+O16+O19+O22+O27+O32+O35+O40+O48+O54+O63+O67+O72+O77+O83+O92+O98+O102+O105+O111+O115+O119+O126+O129+O134+O141+O146+O152+O156+O160+O165</f>
        <v>529</v>
      </c>
      <c r="P169" s="58">
        <f t="shared" si="17"/>
        <v>9.208006962576153</v>
      </c>
      <c r="Q169" s="62">
        <f>Q12+Q16+Q19+Q22+Q27+Q32+Q35+Q40+Q48+Q54+Q63+Q67+Q72+Q77+Q83+Q92+Q98+Q102+Q105+Q111+Q115+Q119+Q126+Q129+Q134+Q141+Q146+Q152+Q156+Q160+Q165</f>
        <v>373</v>
      </c>
      <c r="R169" s="58">
        <f t="shared" si="18"/>
        <v>6.4926022628372495</v>
      </c>
    </row>
    <row r="170" spans="2:7" s="1" customFormat="1" ht="20.25" customHeight="1">
      <c r="B170" s="5"/>
      <c r="C170" s="6" t="s">
        <v>163</v>
      </c>
      <c r="D170" s="7"/>
      <c r="E170" s="8"/>
      <c r="F170" s="8"/>
      <c r="G170" s="9"/>
    </row>
    <row r="171" spans="2:7" s="1" customFormat="1" ht="93" customHeight="1">
      <c r="B171" s="5"/>
      <c r="C171" s="71"/>
      <c r="D171" s="71"/>
      <c r="E171" s="8"/>
      <c r="F171" s="8"/>
      <c r="G171" s="65"/>
    </row>
    <row r="172" spans="1:18" ht="14.25">
      <c r="A172" s="1"/>
      <c r="B172" s="10"/>
      <c r="C172" s="10"/>
      <c r="D172" s="10"/>
      <c r="E172" s="10"/>
      <c r="F172" s="10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</sheetData>
  <sheetProtection/>
  <mergeCells count="16">
    <mergeCell ref="C171:D171"/>
    <mergeCell ref="B2:R2"/>
    <mergeCell ref="B3:Q3"/>
    <mergeCell ref="G9:L9"/>
    <mergeCell ref="M9:N9"/>
    <mergeCell ref="B4:Q4"/>
    <mergeCell ref="B5:Q5"/>
    <mergeCell ref="G8:N8"/>
    <mergeCell ref="O9:P9"/>
    <mergeCell ref="Q9:R9"/>
    <mergeCell ref="O8:R8"/>
    <mergeCell ref="P1:R1"/>
    <mergeCell ref="E8:F9"/>
    <mergeCell ref="D8:D10"/>
    <mergeCell ref="C8:C10"/>
    <mergeCell ref="B8:B10"/>
  </mergeCells>
  <printOptions/>
  <pageMargins left="0.11811023622047245" right="0.31496062992125984" top="0.5511811023622047" bottom="0.2362204724409449" header="0.11811023622047245" footer="0.11811023622047245"/>
  <pageSetup horizontalDpi="180" verticalDpi="180" orientation="landscape" paperSize="9" scale="92" r:id="rId1"/>
  <headerFooter differentFirst="1">
    <oddHeader>&amp;C&amp;P</oddHeader>
  </headerFooter>
  <rowBreaks count="6" manualBreakCount="6">
    <brk id="26" max="17" man="1"/>
    <brk id="53" max="17" man="1"/>
    <brk id="76" max="17" man="1"/>
    <brk id="97" max="17" man="1"/>
    <brk id="125" max="17" man="1"/>
    <brk id="14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2024-03-14T14:33:34Z</dcterms:modified>
  <cp:category/>
  <cp:version/>
  <cp:contentType/>
  <cp:contentStatus/>
</cp:coreProperties>
</file>